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turomartinez/Downloads/"/>
    </mc:Choice>
  </mc:AlternateContent>
  <xr:revisionPtr revIDLastSave="0" documentId="13_ncr:1_{4239FF36-29AE-DE4B-A29F-7503AFC82B59}" xr6:coauthVersionLast="47" xr6:coauthVersionMax="47" xr10:uidLastSave="{00000000-0000-0000-0000-000000000000}"/>
  <bookViews>
    <workbookView xWindow="0" yWindow="0" windowWidth="38400" windowHeight="21600" tabRatio="800" firstSheet="3" activeTab="8" xr2:uid="{00000000-000D-0000-FFFF-FFFF00000000}"/>
  </bookViews>
  <sheets>
    <sheet name="Nivel" sheetId="19" r:id="rId1"/>
    <sheet name="División" sheetId="20" r:id="rId2"/>
    <sheet name="Género" sheetId="11" r:id="rId3"/>
    <sheet name="Edad" sheetId="5" r:id="rId4"/>
    <sheet name="Estado" sheetId="21" r:id="rId5"/>
    <sheet name="Lengua Indígena" sheetId="13" r:id="rId6"/>
    <sheet name="Programa Educativo" sheetId="18" r:id="rId7"/>
    <sheet name="Discapacidad" sheetId="17" r:id="rId8"/>
    <sheet name="CIEES" sheetId="25" r:id="rId9"/>
  </sheets>
  <externalReferences>
    <externalReference r:id="rId10"/>
  </externalReferences>
  <definedNames>
    <definedName name="_xlnm._FilterDatabase" localSheetId="7" hidden="1">Discapacidad!#REF!</definedName>
    <definedName name="_xlnm._FilterDatabase" localSheetId="4" hidden="1">Estado!$A$1:$C$1</definedName>
    <definedName name="_xlcn.WorksheetConnection_mexicanosenelextranjeroB2C91" hidden="1">[1]País!$B$2:$C$9</definedName>
    <definedName name="lengua_Indigena" localSheetId="5">'Lengua Indígena'!#REF!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mexicanos en el extranjero!$B$2:$C$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5" l="1"/>
  <c r="C6" i="25"/>
  <c r="C13" i="17"/>
  <c r="B36" i="21"/>
  <c r="C34" i="21" s="1"/>
  <c r="C3" i="5"/>
  <c r="C62" i="5"/>
  <c r="D10" i="17" l="1"/>
  <c r="D3" i="17"/>
  <c r="D11" i="17"/>
  <c r="D6" i="17"/>
  <c r="D4" i="17"/>
  <c r="D9" i="17"/>
  <c r="D8" i="17"/>
  <c r="D7" i="17"/>
  <c r="D5" i="17"/>
  <c r="D12" i="17"/>
  <c r="C9" i="21"/>
  <c r="C29" i="21"/>
  <c r="C3" i="21"/>
  <c r="C23" i="21"/>
  <c r="C4" i="21"/>
  <c r="C12" i="21"/>
  <c r="C18" i="21"/>
  <c r="C20" i="21"/>
  <c r="C2" i="21"/>
  <c r="C11" i="21"/>
  <c r="C19" i="21"/>
  <c r="C10" i="21"/>
  <c r="C13" i="21"/>
  <c r="C5" i="21"/>
  <c r="C14" i="21"/>
  <c r="C24" i="21"/>
  <c r="C6" i="21"/>
  <c r="C15" i="21"/>
  <c r="C25" i="21"/>
  <c r="C7" i="21"/>
  <c r="C16" i="21"/>
  <c r="C27" i="21"/>
  <c r="C8" i="21"/>
  <c r="C17" i="21"/>
  <c r="C28" i="21"/>
  <c r="C31" i="21"/>
  <c r="C26" i="21"/>
  <c r="C22" i="21"/>
  <c r="C30" i="21"/>
  <c r="C27" i="5"/>
  <c r="C33" i="5"/>
  <c r="C39" i="5"/>
  <c r="C45" i="5"/>
  <c r="C2" i="5"/>
  <c r="C9" i="5"/>
  <c r="C15" i="5"/>
  <c r="C63" i="5"/>
  <c r="C51" i="5"/>
  <c r="C57" i="5"/>
  <c r="C21" i="5"/>
  <c r="C35" i="21"/>
  <c r="C21" i="21"/>
  <c r="C32" i="21"/>
  <c r="C33" i="21"/>
  <c r="C4" i="5"/>
  <c r="C10" i="5"/>
  <c r="C16" i="5"/>
  <c r="C22" i="5"/>
  <c r="C28" i="5"/>
  <c r="C34" i="5"/>
  <c r="C40" i="5"/>
  <c r="C46" i="5"/>
  <c r="C52" i="5"/>
  <c r="C58" i="5"/>
  <c r="C64" i="5"/>
  <c r="C5" i="5"/>
  <c r="C11" i="5"/>
  <c r="C17" i="5"/>
  <c r="C23" i="5"/>
  <c r="C29" i="5"/>
  <c r="C35" i="5"/>
  <c r="C41" i="5"/>
  <c r="C47" i="5"/>
  <c r="C53" i="5"/>
  <c r="C59" i="5"/>
  <c r="C65" i="5"/>
  <c r="C6" i="5"/>
  <c r="C12" i="5"/>
  <c r="C18" i="5"/>
  <c r="C24" i="5"/>
  <c r="C30" i="5"/>
  <c r="C36" i="5"/>
  <c r="C42" i="5"/>
  <c r="C48" i="5"/>
  <c r="C54" i="5"/>
  <c r="C60" i="5"/>
  <c r="C66" i="5"/>
  <c r="C7" i="5"/>
  <c r="C13" i="5"/>
  <c r="C19" i="5"/>
  <c r="C25" i="5"/>
  <c r="C31" i="5"/>
  <c r="C37" i="5"/>
  <c r="C43" i="5"/>
  <c r="C49" i="5"/>
  <c r="C55" i="5"/>
  <c r="C61" i="5"/>
  <c r="C8" i="5"/>
  <c r="C14" i="5"/>
  <c r="C20" i="5"/>
  <c r="C26" i="5"/>
  <c r="C32" i="5"/>
  <c r="C38" i="5"/>
  <c r="C44" i="5"/>
  <c r="C50" i="5"/>
  <c r="C56" i="5"/>
  <c r="C36" i="21" l="1"/>
  <c r="F11" i="11"/>
  <c r="F12" i="11"/>
  <c r="F13" i="11"/>
  <c r="C38" i="13" l="1"/>
  <c r="D19" i="13" l="1"/>
  <c r="D30" i="13"/>
  <c r="D35" i="13"/>
  <c r="D17" i="13"/>
  <c r="D14" i="13"/>
  <c r="D20" i="13"/>
  <c r="D25" i="13"/>
  <c r="D36" i="13"/>
  <c r="D24" i="13"/>
  <c r="D15" i="13"/>
  <c r="D21" i="13"/>
  <c r="D26" i="13"/>
  <c r="D31" i="13"/>
  <c r="D37" i="13"/>
  <c r="D23" i="13"/>
  <c r="D16" i="13"/>
  <c r="D22" i="13"/>
  <c r="D27" i="13"/>
  <c r="D32" i="13"/>
  <c r="D28" i="13"/>
  <c r="D33" i="13"/>
  <c r="D29" i="13"/>
  <c r="D34" i="13"/>
  <c r="D18" i="13"/>
  <c r="D8" i="13"/>
  <c r="D13" i="13"/>
  <c r="D7" i="13"/>
  <c r="D12" i="13"/>
  <c r="D6" i="13"/>
  <c r="D11" i="13"/>
  <c r="D5" i="13"/>
  <c r="D10" i="13"/>
  <c r="D4" i="13"/>
  <c r="D9" i="13"/>
  <c r="D38" i="13" l="1"/>
  <c r="B56" i="18"/>
  <c r="B47" i="18"/>
  <c r="C43" i="18" l="1"/>
  <c r="C37" i="18"/>
  <c r="C31" i="18"/>
  <c r="C25" i="18"/>
  <c r="C19" i="18"/>
  <c r="C13" i="18"/>
  <c r="C7" i="18"/>
  <c r="C32" i="18"/>
  <c r="C42" i="18"/>
  <c r="C36" i="18"/>
  <c r="C30" i="18"/>
  <c r="C24" i="18"/>
  <c r="C18" i="18"/>
  <c r="C12" i="18"/>
  <c r="C6" i="18"/>
  <c r="C26" i="18"/>
  <c r="C41" i="18"/>
  <c r="C35" i="18"/>
  <c r="C29" i="18"/>
  <c r="C23" i="18"/>
  <c r="C17" i="18"/>
  <c r="C11" i="18"/>
  <c r="C5" i="18"/>
  <c r="C20" i="18"/>
  <c r="C2" i="18"/>
  <c r="C46" i="18"/>
  <c r="C40" i="18"/>
  <c r="C34" i="18"/>
  <c r="C28" i="18"/>
  <c r="C22" i="18"/>
  <c r="C16" i="18"/>
  <c r="C10" i="18"/>
  <c r="C4" i="18"/>
  <c r="C14" i="18"/>
  <c r="C8" i="18"/>
  <c r="C45" i="18"/>
  <c r="C39" i="18"/>
  <c r="C33" i="18"/>
  <c r="C27" i="18"/>
  <c r="C21" i="18"/>
  <c r="C15" i="18"/>
  <c r="C9" i="18"/>
  <c r="C3" i="18"/>
  <c r="C38" i="18"/>
  <c r="C44" i="18"/>
  <c r="F11" i="5"/>
  <c r="F10" i="11"/>
  <c r="B5" i="11"/>
  <c r="B6" i="20"/>
  <c r="B6" i="19"/>
  <c r="C47" i="18" l="1"/>
  <c r="C5" i="20"/>
  <c r="C4" i="20"/>
  <c r="C3" i="20"/>
  <c r="C2" i="20"/>
  <c r="C3" i="11"/>
  <c r="C4" i="11"/>
  <c r="G8" i="5"/>
  <c r="G7" i="5"/>
  <c r="G6" i="5"/>
  <c r="G5" i="5"/>
  <c r="G3" i="5"/>
  <c r="G10" i="5"/>
  <c r="G4" i="5"/>
  <c r="G9" i="5"/>
  <c r="F14" i="11"/>
  <c r="G11" i="5" l="1"/>
  <c r="C13" i="11"/>
  <c r="C12" i="11"/>
  <c r="C11" i="11"/>
  <c r="C10" i="11"/>
  <c r="E11" i="11"/>
  <c r="E10" i="11"/>
  <c r="E13" i="11"/>
  <c r="E12" i="11"/>
  <c r="C5" i="11"/>
  <c r="C6" i="20"/>
  <c r="D2" i="17"/>
  <c r="D13" i="17" s="1"/>
  <c r="C68" i="5"/>
  <c r="C69" i="5"/>
  <c r="C67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mexicanos en el extranjero!$B$2:$C$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mexicanosenelextranjeroB2C91"/>
        </x15:connection>
      </ext>
    </extLst>
  </connection>
</connections>
</file>

<file path=xl/sharedStrings.xml><?xml version="1.0" encoding="utf-8"?>
<sst xmlns="http://schemas.openxmlformats.org/spreadsheetml/2006/main" count="214" uniqueCount="170">
  <si>
    <t>Nivel</t>
  </si>
  <si>
    <t>Matrícula</t>
  </si>
  <si>
    <t>Licenciatura</t>
  </si>
  <si>
    <t>Técnico Superior Universitario</t>
  </si>
  <si>
    <t>Especialidad</t>
  </si>
  <si>
    <t>Maestría</t>
  </si>
  <si>
    <t>Total</t>
  </si>
  <si>
    <t>División</t>
  </si>
  <si>
    <t>%</t>
  </si>
  <si>
    <t>CSA</t>
  </si>
  <si>
    <t>CSBA</t>
  </si>
  <si>
    <t>CEIT</t>
  </si>
  <si>
    <t>POS</t>
  </si>
  <si>
    <t>Sexo</t>
  </si>
  <si>
    <t>Hombre</t>
  </si>
  <si>
    <t>Mujer</t>
  </si>
  <si>
    <t>% H del Total</t>
  </si>
  <si>
    <t>% M del Total</t>
  </si>
  <si>
    <t>Edad</t>
  </si>
  <si>
    <t>Menores a 21 años</t>
  </si>
  <si>
    <t>21 a 30 años</t>
  </si>
  <si>
    <t>31 a 40 años</t>
  </si>
  <si>
    <t>41 a 50 años</t>
  </si>
  <si>
    <t>51 a 60 años</t>
  </si>
  <si>
    <t>61 a 70 años</t>
  </si>
  <si>
    <t>71 a 80 años</t>
  </si>
  <si>
    <t>81 a 90 años</t>
  </si>
  <si>
    <t>Estado</t>
  </si>
  <si>
    <t>Ciudad de México</t>
  </si>
  <si>
    <t>Jalisco</t>
  </si>
  <si>
    <t>Puebla</t>
  </si>
  <si>
    <t>Hidalgo</t>
  </si>
  <si>
    <t>Querétaro</t>
  </si>
  <si>
    <t>Guanajuato</t>
  </si>
  <si>
    <t>Baja California</t>
  </si>
  <si>
    <t>Yucatán</t>
  </si>
  <si>
    <t>Morelos</t>
  </si>
  <si>
    <t>Michoacán de Ocampo</t>
  </si>
  <si>
    <t>Quintana Roo</t>
  </si>
  <si>
    <t>Chihuahua</t>
  </si>
  <si>
    <t>Oaxaca</t>
  </si>
  <si>
    <t>Nuevo León</t>
  </si>
  <si>
    <t>Tabasco</t>
  </si>
  <si>
    <t>Guerrero</t>
  </si>
  <si>
    <t>San Luis Potosí</t>
  </si>
  <si>
    <t>Aguascalientes</t>
  </si>
  <si>
    <t>Sonora</t>
  </si>
  <si>
    <t>Tamaulipas</t>
  </si>
  <si>
    <t>Chiapas</t>
  </si>
  <si>
    <t>Tlaxcala</t>
  </si>
  <si>
    <t>Campeche</t>
  </si>
  <si>
    <t>Durango</t>
  </si>
  <si>
    <t>Sinaloa</t>
  </si>
  <si>
    <t>Baja California Sur</t>
  </si>
  <si>
    <t>Zacatecas</t>
  </si>
  <si>
    <t>Colima</t>
  </si>
  <si>
    <t>Nayarit</t>
  </si>
  <si>
    <t>Distribución de matrícula hablante de una lengua indígena nacional</t>
  </si>
  <si>
    <t>#</t>
  </si>
  <si>
    <t>Lengua indígena</t>
  </si>
  <si>
    <t>NAHUATL</t>
  </si>
  <si>
    <t>MAYA</t>
  </si>
  <si>
    <t>OTOMI</t>
  </si>
  <si>
    <t>MIXTECO</t>
  </si>
  <si>
    <t>ZAPOTECO</t>
  </si>
  <si>
    <t>MAZAHUA</t>
  </si>
  <si>
    <t>MAZATECO</t>
  </si>
  <si>
    <t>MIXE</t>
  </si>
  <si>
    <t>TOTONACO</t>
  </si>
  <si>
    <t>HUASTECO</t>
  </si>
  <si>
    <t>TARASCO</t>
  </si>
  <si>
    <t>CHONTAL DE TABASCO</t>
  </si>
  <si>
    <t>CHOL</t>
  </si>
  <si>
    <t>TSOTSIL</t>
  </si>
  <si>
    <t>TSELTAL</t>
  </si>
  <si>
    <t>POPOLUCA DE LA SIERRA</t>
  </si>
  <si>
    <t>TARAHUMARA</t>
  </si>
  <si>
    <t>CHINANTECO</t>
  </si>
  <si>
    <t>HUAVE</t>
  </si>
  <si>
    <t>TLAPANECO</t>
  </si>
  <si>
    <t>ZOQUE</t>
  </si>
  <si>
    <t>AMUZGO</t>
  </si>
  <si>
    <t>CHICHIMECO JONAZ</t>
  </si>
  <si>
    <t>JAKALTEKO</t>
  </si>
  <si>
    <t>MAM</t>
  </si>
  <si>
    <t>MATLATZINCA</t>
  </si>
  <si>
    <t>POPOLOCA</t>
  </si>
  <si>
    <t>TRIQUI</t>
  </si>
  <si>
    <t>Total general</t>
  </si>
  <si>
    <t>HUICHOL</t>
  </si>
  <si>
    <t>Programa Educativo</t>
  </si>
  <si>
    <t>Lic. en Derecho</t>
  </si>
  <si>
    <t>Lic. en Nutrición Aplicada</t>
  </si>
  <si>
    <t>Lic. en Gestión y Administración de PyME</t>
  </si>
  <si>
    <t>Lic. en Contaduría y Finanzas Públicas</t>
  </si>
  <si>
    <t>Ing. en Desarrollo de Software</t>
  </si>
  <si>
    <t>Lic. en Mercadotecnia Internacional</t>
  </si>
  <si>
    <t>Lic. en Administración de Empresas Turísticas</t>
  </si>
  <si>
    <t>Lic. en Administración y Gestión Pública</t>
  </si>
  <si>
    <t>Ing. en Biotecnología</t>
  </si>
  <si>
    <t>Ing. en Logística y Transporte</t>
  </si>
  <si>
    <t>Lic. en Seguridad Pública</t>
  </si>
  <si>
    <t>Lic. en Matemáticas</t>
  </si>
  <si>
    <t>Ing. en Telemática</t>
  </si>
  <si>
    <t>Ing. en Energías Renovables</t>
  </si>
  <si>
    <t>Ing. en Gestión Industrial</t>
  </si>
  <si>
    <t>Lic. en Gerencia de Servicios de Salud</t>
  </si>
  <si>
    <t>Lic. en Políticas y Proyectos Sociales</t>
  </si>
  <si>
    <t>Lic. en Promoción y Educación para la Salud</t>
  </si>
  <si>
    <t>Lic. en Enseñanza de las Matemáticas</t>
  </si>
  <si>
    <t>Lic. en Desarrollo Comunitario</t>
  </si>
  <si>
    <t>Ing. en Tecnología Ambiental</t>
  </si>
  <si>
    <t>M. en Seguridad Alimentaria</t>
  </si>
  <si>
    <t>TSU en Urgencias Médicas</t>
  </si>
  <si>
    <t>TSU en Desarrollo de Software</t>
  </si>
  <si>
    <t>TSU en Gestión y Administración de PyME</t>
  </si>
  <si>
    <t>M. Enseñanza de la Historia de México</t>
  </si>
  <si>
    <t>TSU en Gestión en Alimentación y Nutrición</t>
  </si>
  <si>
    <t>Lic. en Seguridad Alimentaria</t>
  </si>
  <si>
    <t>TSU en Logística y Transporte</t>
  </si>
  <si>
    <t>TSU en Mercadotecnia Internacional</t>
  </si>
  <si>
    <t>Lic. en Gestión Territorial</t>
  </si>
  <si>
    <t>TSU en Administración de Empresas Turísticas</t>
  </si>
  <si>
    <t>TSU en Biotecnología</t>
  </si>
  <si>
    <t>TSU en Seguridad Pública</t>
  </si>
  <si>
    <t>TSU en Telemática</t>
  </si>
  <si>
    <t>TSU en Matemáticas</t>
  </si>
  <si>
    <t>TSU en Desarrollo Comunitario</t>
  </si>
  <si>
    <t>TSU en Energías Renovables</t>
  </si>
  <si>
    <t>TSU en Gestión Industrial</t>
  </si>
  <si>
    <t>TSU en Gestión de Servicios de Salud</t>
  </si>
  <si>
    <t>TSU en Tecnología Ambiental</t>
  </si>
  <si>
    <t>Esp. en Enseñanza de la Historia de México</t>
  </si>
  <si>
    <t>TSU en Proyectos Sociales</t>
  </si>
  <si>
    <t>TSU en Promoción de la Salud</t>
  </si>
  <si>
    <t>TSU en Promotoría Comunitaria</t>
  </si>
  <si>
    <t>Posgrado</t>
  </si>
  <si>
    <t>TSU</t>
  </si>
  <si>
    <t>Licenciatura e Ingeniería</t>
  </si>
  <si>
    <t>Discapacidad</t>
  </si>
  <si>
    <t>No.</t>
  </si>
  <si>
    <t>Programa Educativo Nivel Licenciatura</t>
  </si>
  <si>
    <t>Matrícula_Lic</t>
  </si>
  <si>
    <t>Nivel CIEES</t>
  </si>
  <si>
    <t>Años</t>
  </si>
  <si>
    <t>TOTAL</t>
  </si>
  <si>
    <t>Estado de México</t>
  </si>
  <si>
    <t>Veracruz</t>
  </si>
  <si>
    <t>Coahuila</t>
  </si>
  <si>
    <t>Sin especificar</t>
  </si>
  <si>
    <t>TEPEHUA</t>
  </si>
  <si>
    <t>TOJOLABAL</t>
  </si>
  <si>
    <t>IXCATECO</t>
  </si>
  <si>
    <t>MAYO</t>
  </si>
  <si>
    <t>AKATEKO</t>
  </si>
  <si>
    <t>Múltiples</t>
  </si>
  <si>
    <t>De las extremidades inferiores</t>
  </si>
  <si>
    <t xml:space="preserve">Conductuales y otras mentales </t>
  </si>
  <si>
    <t>De las extremidades superiores</t>
  </si>
  <si>
    <t>Discapacidad motriz ambulatoria</t>
  </si>
  <si>
    <t>Otras</t>
  </si>
  <si>
    <t>Discapacidad motriz no ambulatoria</t>
  </si>
  <si>
    <t>Sordera</t>
  </si>
  <si>
    <t>Ceguera</t>
  </si>
  <si>
    <t>Matricula 2021-2</t>
  </si>
  <si>
    <t>Fuente: Sistema Integral de Gestión Escolar - UnADM</t>
  </si>
  <si>
    <t>Fuente: Sistema Integral de Gestión Escolar - UnADM
Edad al 1 de enero de 2022</t>
  </si>
  <si>
    <t>Fuera del país</t>
  </si>
  <si>
    <t>Discapacidad auditiva</t>
  </si>
  <si>
    <t>Discapacidad 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</si>
</sst>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rgb="FF000000"/>
      <name val="Montserrat"/>
    </font>
    <font>
      <b/>
      <sz val="11"/>
      <color rgb="FFFFFFFF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35B4E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9" fontId="4" fillId="3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0" fontId="2" fillId="0" borderId="6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3" fontId="4" fillId="3" borderId="0" xfId="0" applyNumberFormat="1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5" xfId="1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10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9" fontId="4" fillId="3" borderId="8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0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0" fontId="2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5" fillId="0" borderId="8" xfId="0" applyNumberFormat="1" applyFont="1" applyBorder="1" applyAlignment="1">
      <alignment vertical="center"/>
    </xf>
    <xf numFmtId="0" fontId="4" fillId="2" borderId="8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/>
    <xf numFmtId="3" fontId="5" fillId="0" borderId="8" xfId="0" applyNumberFormat="1" applyFont="1" applyBorder="1"/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/>
    <xf numFmtId="3" fontId="5" fillId="6" borderId="10" xfId="0" applyNumberFormat="1" applyFont="1" applyFill="1" applyBorder="1"/>
    <xf numFmtId="0" fontId="2" fillId="6" borderId="1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91C32"/>
      <color rgb="FFBC955C"/>
      <color rgb="FF235B4E"/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&#237;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í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Custom 1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10312B"/>
      </a:accent5>
      <a:accent6>
        <a:srgbClr val="BC955C"/>
      </a:accent6>
      <a:hlink>
        <a:srgbClr val="6F7271"/>
      </a:hlink>
      <a:folHlink>
        <a:srgbClr val="989A9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B7"/>
  <sheetViews>
    <sheetView showGridLines="0" zoomScaleNormal="100" workbookViewId="0">
      <selection activeCell="B2" sqref="B2:B3"/>
    </sheetView>
  </sheetViews>
  <sheetFormatPr baseColWidth="10" defaultColWidth="10.83203125" defaultRowHeight="15" x14ac:dyDescent="0.2"/>
  <cols>
    <col min="1" max="1" width="33.5" style="16" bestFit="1" customWidth="1"/>
    <col min="2" max="2" width="11.83203125" style="16" bestFit="1" customWidth="1"/>
    <col min="3" max="16384" width="10.83203125" style="16"/>
  </cols>
  <sheetData>
    <row r="1" spans="1:2" ht="16" x14ac:dyDescent="0.2">
      <c r="A1" s="14" t="s">
        <v>0</v>
      </c>
      <c r="B1" s="14" t="s">
        <v>1</v>
      </c>
    </row>
    <row r="2" spans="1:2" x14ac:dyDescent="0.2">
      <c r="A2" s="17" t="s">
        <v>2</v>
      </c>
      <c r="B2" s="23">
        <v>53446</v>
      </c>
    </row>
    <row r="3" spans="1:2" x14ac:dyDescent="0.2">
      <c r="A3" s="17" t="s">
        <v>3</v>
      </c>
      <c r="B3" s="23">
        <v>1348</v>
      </c>
    </row>
    <row r="4" spans="1:2" x14ac:dyDescent="0.2">
      <c r="A4" s="17" t="s">
        <v>4</v>
      </c>
      <c r="B4" s="23">
        <v>4</v>
      </c>
    </row>
    <row r="5" spans="1:2" x14ac:dyDescent="0.2">
      <c r="A5" s="17" t="s">
        <v>5</v>
      </c>
      <c r="B5" s="23">
        <v>274</v>
      </c>
    </row>
    <row r="6" spans="1:2" x14ac:dyDescent="0.2">
      <c r="A6" s="38" t="s">
        <v>6</v>
      </c>
      <c r="B6" s="15">
        <f>SUM(B2:B5)</f>
        <v>55072</v>
      </c>
    </row>
    <row r="7" spans="1:2" x14ac:dyDescent="0.2">
      <c r="A7" s="1" t="s">
        <v>165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C7"/>
  <sheetViews>
    <sheetView showGridLines="0" zoomScaleNormal="100" workbookViewId="0">
      <selection activeCell="C12" sqref="C12"/>
    </sheetView>
  </sheetViews>
  <sheetFormatPr baseColWidth="10" defaultColWidth="10.83203125" defaultRowHeight="15" x14ac:dyDescent="0.2"/>
  <cols>
    <col min="1" max="1" width="16.5" style="16" customWidth="1"/>
    <col min="2" max="2" width="12.5" style="16" customWidth="1"/>
    <col min="3" max="3" width="12.1640625" style="16" customWidth="1"/>
    <col min="4" max="16384" width="10.83203125" style="16"/>
  </cols>
  <sheetData>
    <row r="1" spans="1:3" ht="16" x14ac:dyDescent="0.2">
      <c r="A1" s="8" t="s">
        <v>7</v>
      </c>
      <c r="B1" s="8" t="s">
        <v>1</v>
      </c>
      <c r="C1" s="8" t="s">
        <v>8</v>
      </c>
    </row>
    <row r="2" spans="1:3" ht="16.5" customHeight="1" x14ac:dyDescent="0.2">
      <c r="A2" s="18" t="s">
        <v>9</v>
      </c>
      <c r="B2" s="23">
        <v>31175</v>
      </c>
      <c r="C2" s="19">
        <f>(B2/$B$6)*100%</f>
        <v>0.52177478744058381</v>
      </c>
    </row>
    <row r="3" spans="1:3" x14ac:dyDescent="0.2">
      <c r="A3" s="18" t="s">
        <v>10</v>
      </c>
      <c r="B3" s="23">
        <v>14466</v>
      </c>
      <c r="C3" s="19">
        <f t="shared" ref="C3:C5" si="0">(B3/$B$6)*100%</f>
        <v>0.24211689094195621</v>
      </c>
    </row>
    <row r="4" spans="1:3" x14ac:dyDescent="0.2">
      <c r="A4" s="18" t="s">
        <v>11</v>
      </c>
      <c r="B4" s="23">
        <v>13789</v>
      </c>
      <c r="C4" s="19">
        <f t="shared" si="0"/>
        <v>0.23078596773113744</v>
      </c>
    </row>
    <row r="5" spans="1:3" x14ac:dyDescent="0.2">
      <c r="A5" s="18" t="s">
        <v>12</v>
      </c>
      <c r="B5" s="23">
        <v>318</v>
      </c>
      <c r="C5" s="19">
        <f t="shared" si="0"/>
        <v>5.3223538863225546E-3</v>
      </c>
    </row>
    <row r="6" spans="1:3" ht="16.5" customHeight="1" x14ac:dyDescent="0.2">
      <c r="A6" s="39" t="s">
        <v>6</v>
      </c>
      <c r="B6" s="13">
        <f>SUM(B2:B5)</f>
        <v>59748</v>
      </c>
      <c r="C6" s="6">
        <f>SUM(C2:C5)</f>
        <v>1</v>
      </c>
    </row>
    <row r="7" spans="1:3" x14ac:dyDescent="0.2">
      <c r="A7" s="16" t="s">
        <v>165</v>
      </c>
    </row>
  </sheetData>
  <sortState xmlns:xlrd2="http://schemas.microsoft.com/office/spreadsheetml/2017/richdata2" ref="A2:C5">
    <sortCondition descending="1" ref="B2"/>
  </sortState>
  <conditionalFormatting sqref="C2:C5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{4E426C7F-B5C4-47C9-88E4-C66B384828FD}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426C7F-B5C4-47C9-88E4-C66B38482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F16"/>
  <sheetViews>
    <sheetView showGridLines="0" zoomScaleNormal="100" workbookViewId="0">
      <selection activeCell="A16" sqref="A16"/>
    </sheetView>
  </sheetViews>
  <sheetFormatPr baseColWidth="10" defaultColWidth="10.83203125" defaultRowHeight="15" x14ac:dyDescent="0.2"/>
  <cols>
    <col min="1" max="1" width="33.83203125" style="16" customWidth="1"/>
    <col min="2" max="2" width="11" style="16" bestFit="1" customWidth="1"/>
    <col min="3" max="3" width="14.6640625" style="16" bestFit="1" customWidth="1"/>
    <col min="4" max="4" width="8.5" style="16" bestFit="1" customWidth="1"/>
    <col min="5" max="5" width="16.5" style="16" customWidth="1"/>
    <col min="6" max="16384" width="10.83203125" style="16"/>
  </cols>
  <sheetData>
    <row r="2" spans="1:6" x14ac:dyDescent="0.2">
      <c r="A2" s="21" t="s">
        <v>13</v>
      </c>
      <c r="B2" s="21" t="s">
        <v>1</v>
      </c>
      <c r="C2" s="21" t="s">
        <v>8</v>
      </c>
    </row>
    <row r="3" spans="1:6" x14ac:dyDescent="0.2">
      <c r="A3" s="22" t="s">
        <v>14</v>
      </c>
      <c r="B3" s="48">
        <v>24904</v>
      </c>
      <c r="C3" s="24">
        <f>(B3/B5)*100%</f>
        <v>0.4522080185938408</v>
      </c>
    </row>
    <row r="4" spans="1:6" x14ac:dyDescent="0.2">
      <c r="A4" s="22" t="s">
        <v>15</v>
      </c>
      <c r="B4" s="48">
        <v>30168</v>
      </c>
      <c r="C4" s="24">
        <f>(B4/B5)*100%</f>
        <v>0.54779198140615926</v>
      </c>
    </row>
    <row r="5" spans="1:6" x14ac:dyDescent="0.2">
      <c r="A5" s="38" t="s">
        <v>6</v>
      </c>
      <c r="B5" s="15">
        <f>SUM(B3:B4)</f>
        <v>55072</v>
      </c>
      <c r="C5" s="26">
        <f>SUM(C3:C4)</f>
        <v>1</v>
      </c>
    </row>
    <row r="9" spans="1:6" x14ac:dyDescent="0.2">
      <c r="A9" s="21" t="s">
        <v>0</v>
      </c>
      <c r="B9" s="21" t="s">
        <v>14</v>
      </c>
      <c r="C9" s="21" t="s">
        <v>16</v>
      </c>
      <c r="D9" s="21" t="s">
        <v>15</v>
      </c>
      <c r="E9" s="21" t="s">
        <v>17</v>
      </c>
      <c r="F9" s="38" t="s">
        <v>6</v>
      </c>
    </row>
    <row r="10" spans="1:6" x14ac:dyDescent="0.2">
      <c r="A10" s="22" t="s">
        <v>2</v>
      </c>
      <c r="B10" s="23">
        <v>24037</v>
      </c>
      <c r="C10" s="24">
        <f>(B10/F14)*100%</f>
        <v>0.43646499128413713</v>
      </c>
      <c r="D10" s="23">
        <v>29409</v>
      </c>
      <c r="E10" s="24">
        <f>(D10/F14)*100%</f>
        <v>0.53401002324230096</v>
      </c>
      <c r="F10" s="23">
        <f>B10+D10</f>
        <v>53446</v>
      </c>
    </row>
    <row r="11" spans="1:6" x14ac:dyDescent="0.2">
      <c r="A11" s="22" t="s">
        <v>3</v>
      </c>
      <c r="B11" s="23">
        <v>742</v>
      </c>
      <c r="C11" s="24">
        <f>(B11/F14)*100%</f>
        <v>1.3473271353864032E-2</v>
      </c>
      <c r="D11" s="23">
        <v>606</v>
      </c>
      <c r="E11" s="24">
        <f>(D11/F14)*100%</f>
        <v>1.1003776873910517E-2</v>
      </c>
      <c r="F11" s="23">
        <f t="shared" ref="F11:F13" si="0">B11+D11</f>
        <v>1348</v>
      </c>
    </row>
    <row r="12" spans="1:6" x14ac:dyDescent="0.2">
      <c r="A12" s="22" t="s">
        <v>4</v>
      </c>
      <c r="B12" s="23">
        <v>1</v>
      </c>
      <c r="C12" s="24">
        <f>(B12/F14)*100%</f>
        <v>1.8158047646717024E-5</v>
      </c>
      <c r="D12" s="23">
        <v>3</v>
      </c>
      <c r="E12" s="24">
        <f>(D12/F14)*100%</f>
        <v>5.4474142940151076E-5</v>
      </c>
      <c r="F12" s="23">
        <f t="shared" si="0"/>
        <v>4</v>
      </c>
    </row>
    <row r="13" spans="1:6" x14ac:dyDescent="0.2">
      <c r="A13" s="22" t="s">
        <v>5</v>
      </c>
      <c r="B13" s="23">
        <v>124</v>
      </c>
      <c r="C13" s="24">
        <f>(B13/F14)*100%</f>
        <v>2.2515979081929112E-3</v>
      </c>
      <c r="D13" s="23">
        <v>150</v>
      </c>
      <c r="E13" s="24">
        <f>(D13/F14)*100%</f>
        <v>2.7237071470075538E-3</v>
      </c>
      <c r="F13" s="23">
        <f t="shared" si="0"/>
        <v>274</v>
      </c>
    </row>
    <row r="14" spans="1:6" x14ac:dyDescent="0.2">
      <c r="A14" s="49" t="s">
        <v>6</v>
      </c>
      <c r="B14" s="49"/>
      <c r="C14" s="49"/>
      <c r="D14" s="49"/>
      <c r="E14" s="49"/>
      <c r="F14" s="15">
        <f>SUM(F10:F13)</f>
        <v>55072</v>
      </c>
    </row>
    <row r="16" spans="1:6" x14ac:dyDescent="0.2">
      <c r="A16" s="1" t="s">
        <v>165</v>
      </c>
    </row>
  </sheetData>
  <mergeCells count="1">
    <mergeCell ref="A14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69"/>
  <sheetViews>
    <sheetView showGridLines="0" zoomScale="142" zoomScaleNormal="100" workbookViewId="0">
      <selection activeCell="E60" sqref="E60"/>
    </sheetView>
  </sheetViews>
  <sheetFormatPr baseColWidth="10" defaultColWidth="10.83203125" defaultRowHeight="15" x14ac:dyDescent="0.2"/>
  <cols>
    <col min="1" max="3" width="15.6640625" style="16" customWidth="1"/>
    <col min="4" max="4" width="10.83203125" style="16"/>
    <col min="5" max="5" width="21.6640625" style="16" customWidth="1"/>
    <col min="6" max="6" width="11" style="16" bestFit="1" customWidth="1"/>
    <col min="7" max="8" width="10.83203125" style="16"/>
    <col min="9" max="9" width="28.83203125" style="16" customWidth="1"/>
    <col min="10" max="16384" width="10.83203125" style="16"/>
  </cols>
  <sheetData>
    <row r="1" spans="1:9" x14ac:dyDescent="0.2">
      <c r="A1" s="21" t="s">
        <v>18</v>
      </c>
      <c r="B1" s="21" t="s">
        <v>1</v>
      </c>
      <c r="C1" s="21" t="s">
        <v>8</v>
      </c>
      <c r="I1" s="33"/>
    </row>
    <row r="2" spans="1:9" x14ac:dyDescent="0.2">
      <c r="A2" s="27">
        <v>17</v>
      </c>
      <c r="B2" s="28">
        <v>1</v>
      </c>
      <c r="C2" s="20">
        <f>(B2/B69)*100%</f>
        <v>1.8158047646717024E-5</v>
      </c>
      <c r="E2" s="21" t="s">
        <v>18</v>
      </c>
      <c r="F2" s="21" t="s">
        <v>1</v>
      </c>
      <c r="G2" s="21" t="s">
        <v>8</v>
      </c>
    </row>
    <row r="3" spans="1:9" x14ac:dyDescent="0.2">
      <c r="A3" s="29">
        <v>18</v>
      </c>
      <c r="B3" s="23">
        <v>55</v>
      </c>
      <c r="C3" s="9">
        <f t="shared" ref="C3" si="0">(B3/56258)*100%</f>
        <v>9.7763873582423842E-4</v>
      </c>
      <c r="E3" s="22" t="s">
        <v>19</v>
      </c>
      <c r="F3" s="23">
        <v>524</v>
      </c>
      <c r="G3" s="24">
        <f>(F3/F11)*100%</f>
        <v>9.514816966879721E-3</v>
      </c>
    </row>
    <row r="4" spans="1:9" x14ac:dyDescent="0.2">
      <c r="A4" s="29">
        <v>19</v>
      </c>
      <c r="B4" s="23">
        <v>119</v>
      </c>
      <c r="C4" s="9">
        <f>(B4/B69)*100%</f>
        <v>2.1608076699593261E-3</v>
      </c>
      <c r="E4" s="22" t="s">
        <v>20</v>
      </c>
      <c r="F4" s="23">
        <v>16121</v>
      </c>
      <c r="G4" s="24">
        <f>(F4/F11)*100%</f>
        <v>0.29272588611272515</v>
      </c>
    </row>
    <row r="5" spans="1:9" x14ac:dyDescent="0.2">
      <c r="A5" s="29">
        <v>20</v>
      </c>
      <c r="B5" s="23">
        <v>349</v>
      </c>
      <c r="C5" s="9">
        <f>(B5/B69)*100%</f>
        <v>6.3371586287042413E-3</v>
      </c>
      <c r="E5" s="22" t="s">
        <v>21</v>
      </c>
      <c r="F5" s="23">
        <v>21333</v>
      </c>
      <c r="G5" s="24">
        <f>(F5/F11)*100%</f>
        <v>0.38736563044741429</v>
      </c>
    </row>
    <row r="6" spans="1:9" x14ac:dyDescent="0.2">
      <c r="A6" s="29">
        <v>21</v>
      </c>
      <c r="B6" s="23">
        <v>569</v>
      </c>
      <c r="C6" s="9">
        <f>(B6/B69)*100%</f>
        <v>1.0331929110981988E-2</v>
      </c>
      <c r="E6" s="22" t="s">
        <v>22</v>
      </c>
      <c r="F6" s="23">
        <v>12458</v>
      </c>
      <c r="G6" s="24">
        <f>(F6/F11)*100%</f>
        <v>0.22621295758280069</v>
      </c>
    </row>
    <row r="7" spans="1:9" x14ac:dyDescent="0.2">
      <c r="A7" s="29">
        <v>22</v>
      </c>
      <c r="B7" s="23">
        <v>811</v>
      </c>
      <c r="C7" s="9">
        <f>(B7/B69)*100%</f>
        <v>1.4726176641487508E-2</v>
      </c>
      <c r="E7" s="22" t="s">
        <v>23</v>
      </c>
      <c r="F7" s="23">
        <v>4035</v>
      </c>
      <c r="G7" s="24">
        <f>(F7/F11)*100%</f>
        <v>7.326772225450319E-2</v>
      </c>
    </row>
    <row r="8" spans="1:9" x14ac:dyDescent="0.2">
      <c r="A8" s="29">
        <v>23</v>
      </c>
      <c r="B8" s="23">
        <v>1021</v>
      </c>
      <c r="C8" s="9">
        <f>(B8/B69)*100%</f>
        <v>1.8539366647298081E-2</v>
      </c>
      <c r="E8" s="22" t="s">
        <v>24</v>
      </c>
      <c r="F8" s="23">
        <v>557</v>
      </c>
      <c r="G8" s="24">
        <f>(F8/F11)*100%</f>
        <v>1.0114032539221383E-2</v>
      </c>
    </row>
    <row r="9" spans="1:9" x14ac:dyDescent="0.2">
      <c r="A9" s="29">
        <v>24</v>
      </c>
      <c r="B9" s="23">
        <v>1259</v>
      </c>
      <c r="C9" s="9">
        <f>(B9/B69)*100%</f>
        <v>2.2860981987216734E-2</v>
      </c>
      <c r="E9" s="22" t="s">
        <v>25</v>
      </c>
      <c r="F9" s="23">
        <v>41</v>
      </c>
      <c r="G9" s="24">
        <f>(F9/F11)*100%</f>
        <v>7.4447995351539797E-4</v>
      </c>
    </row>
    <row r="10" spans="1:9" x14ac:dyDescent="0.2">
      <c r="A10" s="29">
        <v>25</v>
      </c>
      <c r="B10" s="23">
        <v>1552</v>
      </c>
      <c r="C10" s="9">
        <f>(B10/B69)*100%</f>
        <v>2.8181289947704823E-2</v>
      </c>
      <c r="E10" s="22" t="s">
        <v>26</v>
      </c>
      <c r="F10" s="23">
        <v>3</v>
      </c>
      <c r="G10" s="24">
        <f>(F10/F11)*100%</f>
        <v>5.4474142940151076E-5</v>
      </c>
    </row>
    <row r="11" spans="1:9" x14ac:dyDescent="0.2">
      <c r="A11" s="29">
        <v>26</v>
      </c>
      <c r="B11" s="23">
        <v>1830</v>
      </c>
      <c r="C11" s="9">
        <f>(B11/B69)*100%</f>
        <v>3.3229227193492153E-2</v>
      </c>
      <c r="E11" s="38" t="s">
        <v>6</v>
      </c>
      <c r="F11" s="15">
        <f>SUM(F3:F10)</f>
        <v>55072</v>
      </c>
      <c r="G11" s="26">
        <f>SUM(G3:G10)</f>
        <v>1</v>
      </c>
    </row>
    <row r="12" spans="1:9" x14ac:dyDescent="0.2">
      <c r="A12" s="29">
        <v>27</v>
      </c>
      <c r="B12" s="23">
        <v>2089</v>
      </c>
      <c r="C12" s="9">
        <f>(B12/B69)*100%</f>
        <v>3.7932161533991864E-2</v>
      </c>
    </row>
    <row r="13" spans="1:9" x14ac:dyDescent="0.2">
      <c r="A13" s="29">
        <v>28</v>
      </c>
      <c r="B13" s="23">
        <v>2210</v>
      </c>
      <c r="C13" s="9">
        <f>(B13/B69)*100%</f>
        <v>4.0129285299244623E-2</v>
      </c>
      <c r="E13" s="54" t="s">
        <v>166</v>
      </c>
      <c r="F13" s="53"/>
      <c r="G13" s="53"/>
      <c r="H13" s="53"/>
    </row>
    <row r="14" spans="1:9" x14ac:dyDescent="0.2">
      <c r="A14" s="29">
        <v>29</v>
      </c>
      <c r="B14" s="23">
        <v>2343</v>
      </c>
      <c r="C14" s="9">
        <f>(B14/B69)*100%</f>
        <v>4.2544305636257988E-2</v>
      </c>
      <c r="E14" s="53"/>
      <c r="F14" s="53"/>
      <c r="G14" s="53"/>
      <c r="H14" s="53"/>
    </row>
    <row r="15" spans="1:9" x14ac:dyDescent="0.2">
      <c r="A15" s="29">
        <v>30</v>
      </c>
      <c r="B15" s="23">
        <v>2437</v>
      </c>
      <c r="C15" s="9">
        <f>(B15/B69)*100%</f>
        <v>4.425116211504939E-2</v>
      </c>
      <c r="E15" s="53"/>
      <c r="F15" s="53"/>
      <c r="G15" s="53"/>
      <c r="H15" s="53"/>
    </row>
    <row r="16" spans="1:9" x14ac:dyDescent="0.2">
      <c r="A16" s="29">
        <v>31</v>
      </c>
      <c r="B16" s="23">
        <v>2502</v>
      </c>
      <c r="C16" s="9">
        <f>(B16/B69)*100%</f>
        <v>4.5431435212085994E-2</v>
      </c>
    </row>
    <row r="17" spans="1:3" x14ac:dyDescent="0.2">
      <c r="A17" s="29">
        <v>32</v>
      </c>
      <c r="B17" s="23">
        <v>2491</v>
      </c>
      <c r="C17" s="9">
        <f>(B17/B69)*100%</f>
        <v>4.5231696687972112E-2</v>
      </c>
    </row>
    <row r="18" spans="1:3" x14ac:dyDescent="0.2">
      <c r="A18" s="29">
        <v>33</v>
      </c>
      <c r="B18" s="23">
        <v>2333</v>
      </c>
      <c r="C18" s="9">
        <f>(B18/B69)*100%</f>
        <v>4.2362725159790816E-2</v>
      </c>
    </row>
    <row r="19" spans="1:3" x14ac:dyDescent="0.2">
      <c r="A19" s="29">
        <v>34</v>
      </c>
      <c r="B19" s="23">
        <v>2242</v>
      </c>
      <c r="C19" s="9">
        <f>(B19/B69)*100%</f>
        <v>4.0710342823939573E-2</v>
      </c>
    </row>
    <row r="20" spans="1:3" x14ac:dyDescent="0.2">
      <c r="A20" s="29">
        <v>35</v>
      </c>
      <c r="B20" s="23">
        <v>2161</v>
      </c>
      <c r="C20" s="9">
        <f>(B20/B69)*100%</f>
        <v>3.9239540964555494E-2</v>
      </c>
    </row>
    <row r="21" spans="1:3" x14ac:dyDescent="0.2">
      <c r="A21" s="29">
        <v>36</v>
      </c>
      <c r="B21" s="23">
        <v>2082</v>
      </c>
      <c r="C21" s="9">
        <f>(B21/B69)*100%</f>
        <v>3.7805055200464843E-2</v>
      </c>
    </row>
    <row r="22" spans="1:3" x14ac:dyDescent="0.2">
      <c r="A22" s="29">
        <v>37</v>
      </c>
      <c r="B22" s="23">
        <v>2061</v>
      </c>
      <c r="C22" s="9">
        <f>(B22/B69)*100%</f>
        <v>3.7423736199883789E-2</v>
      </c>
    </row>
    <row r="23" spans="1:3" x14ac:dyDescent="0.2">
      <c r="A23" s="29">
        <v>38</v>
      </c>
      <c r="B23" s="23">
        <v>1945</v>
      </c>
      <c r="C23" s="9">
        <f>(B23/B69)*100%</f>
        <v>3.5317402672864616E-2</v>
      </c>
    </row>
    <row r="24" spans="1:3" x14ac:dyDescent="0.2">
      <c r="A24" s="29">
        <v>39</v>
      </c>
      <c r="B24" s="23">
        <v>1869</v>
      </c>
      <c r="C24" s="9">
        <f>(B24/B69)*100%</f>
        <v>3.3937391051714116E-2</v>
      </c>
    </row>
    <row r="25" spans="1:3" x14ac:dyDescent="0.2">
      <c r="A25" s="29">
        <v>40</v>
      </c>
      <c r="B25" s="23">
        <v>1647</v>
      </c>
      <c r="C25" s="9">
        <f>(B25/B69)*100%</f>
        <v>2.9906304474142942E-2</v>
      </c>
    </row>
    <row r="26" spans="1:3" x14ac:dyDescent="0.2">
      <c r="A26" s="29">
        <v>41</v>
      </c>
      <c r="B26" s="23">
        <v>1564</v>
      </c>
      <c r="C26" s="9">
        <f>(B26/B69)*100%</f>
        <v>2.8399186519465425E-2</v>
      </c>
    </row>
    <row r="27" spans="1:3" x14ac:dyDescent="0.2">
      <c r="A27" s="29">
        <v>42</v>
      </c>
      <c r="B27" s="23">
        <v>1507</v>
      </c>
      <c r="C27" s="9">
        <f>(B27/B69)*100%</f>
        <v>2.7364177803602556E-2</v>
      </c>
    </row>
    <row r="28" spans="1:3" x14ac:dyDescent="0.2">
      <c r="A28" s="29">
        <v>43</v>
      </c>
      <c r="B28" s="23">
        <v>1382</v>
      </c>
      <c r="C28" s="9">
        <f>(B28/B69)*100%</f>
        <v>2.5094421847762928E-2</v>
      </c>
    </row>
    <row r="29" spans="1:3" x14ac:dyDescent="0.2">
      <c r="A29" s="29">
        <v>44</v>
      </c>
      <c r="B29" s="23">
        <v>1371</v>
      </c>
      <c r="C29" s="9">
        <f>(B29/B69)*100%</f>
        <v>2.4894683323649042E-2</v>
      </c>
    </row>
    <row r="30" spans="1:3" x14ac:dyDescent="0.2">
      <c r="A30" s="29">
        <v>45</v>
      </c>
      <c r="B30" s="23">
        <v>1330</v>
      </c>
      <c r="C30" s="9">
        <f>(B30/B69)*100%</f>
        <v>2.4150203370133645E-2</v>
      </c>
    </row>
    <row r="31" spans="1:3" x14ac:dyDescent="0.2">
      <c r="A31" s="29">
        <v>46</v>
      </c>
      <c r="B31" s="23">
        <v>1169</v>
      </c>
      <c r="C31" s="9">
        <f>(B31/B69)*100%</f>
        <v>2.1226757699012201E-2</v>
      </c>
    </row>
    <row r="32" spans="1:3" x14ac:dyDescent="0.2">
      <c r="A32" s="29">
        <v>47</v>
      </c>
      <c r="B32" s="23">
        <v>1147</v>
      </c>
      <c r="C32" s="9">
        <f>(B32/B69)*100%</f>
        <v>2.0827280650784426E-2</v>
      </c>
    </row>
    <row r="33" spans="1:3" x14ac:dyDescent="0.2">
      <c r="A33" s="29">
        <v>48</v>
      </c>
      <c r="B33" s="23">
        <v>1101</v>
      </c>
      <c r="C33" s="9">
        <f>(B33/B69)*100%</f>
        <v>1.9992010459035446E-2</v>
      </c>
    </row>
    <row r="34" spans="1:3" x14ac:dyDescent="0.2">
      <c r="A34" s="29">
        <v>49</v>
      </c>
      <c r="B34" s="23">
        <v>983</v>
      </c>
      <c r="C34" s="9">
        <f>(B34/B69)*100%</f>
        <v>1.7849360836722835E-2</v>
      </c>
    </row>
    <row r="35" spans="1:3" x14ac:dyDescent="0.2">
      <c r="A35" s="29">
        <v>50</v>
      </c>
      <c r="B35" s="23">
        <v>904</v>
      </c>
      <c r="C35" s="9">
        <f>(B35/B69)*100%</f>
        <v>1.6414875072632191E-2</v>
      </c>
    </row>
    <row r="36" spans="1:3" x14ac:dyDescent="0.2">
      <c r="A36" s="29">
        <v>51</v>
      </c>
      <c r="B36" s="23">
        <v>805</v>
      </c>
      <c r="C36" s="9">
        <f>(B36/B69)*100%</f>
        <v>1.4617228355607205E-2</v>
      </c>
    </row>
    <row r="37" spans="1:3" x14ac:dyDescent="0.2">
      <c r="A37" s="29">
        <v>52</v>
      </c>
      <c r="B37" s="23">
        <v>654</v>
      </c>
      <c r="C37" s="9">
        <f>(B37/B69)*100%</f>
        <v>1.1875363160952935E-2</v>
      </c>
    </row>
    <row r="38" spans="1:3" x14ac:dyDescent="0.2">
      <c r="A38" s="29">
        <v>53</v>
      </c>
      <c r="B38" s="23">
        <v>558</v>
      </c>
      <c r="C38" s="9">
        <f>(B38/B69)*100%</f>
        <v>1.01321905868681E-2</v>
      </c>
    </row>
    <row r="39" spans="1:3" x14ac:dyDescent="0.2">
      <c r="A39" s="29">
        <v>54</v>
      </c>
      <c r="B39" s="23">
        <v>467</v>
      </c>
      <c r="C39" s="9">
        <f>(B39/B69)*100%</f>
        <v>8.4798082510168498E-3</v>
      </c>
    </row>
    <row r="40" spans="1:3" x14ac:dyDescent="0.2">
      <c r="A40" s="29">
        <v>55</v>
      </c>
      <c r="B40" s="23">
        <v>374</v>
      </c>
      <c r="C40" s="9">
        <f>(B40/B69)*100%</f>
        <v>6.7911098198721676E-3</v>
      </c>
    </row>
    <row r="41" spans="1:3" x14ac:dyDescent="0.2">
      <c r="A41" s="29">
        <v>56</v>
      </c>
      <c r="B41" s="23">
        <v>348</v>
      </c>
      <c r="C41" s="9">
        <f>(B41/B69)*100%</f>
        <v>6.319000581057525E-3</v>
      </c>
    </row>
    <row r="42" spans="1:3" x14ac:dyDescent="0.2">
      <c r="A42" s="29">
        <v>57</v>
      </c>
      <c r="B42" s="23">
        <v>262</v>
      </c>
      <c r="C42" s="9">
        <f>(B42/B69)*100%</f>
        <v>4.7574084834398605E-3</v>
      </c>
    </row>
    <row r="43" spans="1:3" x14ac:dyDescent="0.2">
      <c r="A43" s="29">
        <v>58</v>
      </c>
      <c r="B43" s="23">
        <v>226</v>
      </c>
      <c r="C43" s="9">
        <f>(B43/B69)*100%</f>
        <v>4.1037187681580477E-3</v>
      </c>
    </row>
    <row r="44" spans="1:3" x14ac:dyDescent="0.2">
      <c r="A44" s="29">
        <v>59</v>
      </c>
      <c r="B44" s="23">
        <v>183</v>
      </c>
      <c r="C44" s="9">
        <f>(B44/B69)*100%</f>
        <v>3.3229227193492155E-3</v>
      </c>
    </row>
    <row r="45" spans="1:3" x14ac:dyDescent="0.2">
      <c r="A45" s="29">
        <v>60</v>
      </c>
      <c r="B45" s="23">
        <v>158</v>
      </c>
      <c r="C45" s="9">
        <f>(B45/B69)*100%</f>
        <v>2.86897152818129E-3</v>
      </c>
    </row>
    <row r="46" spans="1:3" x14ac:dyDescent="0.2">
      <c r="A46" s="29">
        <v>61</v>
      </c>
      <c r="B46" s="23">
        <v>142</v>
      </c>
      <c r="C46" s="9">
        <f>(B46/B69)*100%</f>
        <v>2.5784427658338176E-3</v>
      </c>
    </row>
    <row r="47" spans="1:3" x14ac:dyDescent="0.2">
      <c r="A47" s="29">
        <v>62</v>
      </c>
      <c r="B47" s="23">
        <v>103</v>
      </c>
      <c r="C47" s="9">
        <f>(B47/B69)*100%</f>
        <v>1.8702789076118535E-3</v>
      </c>
    </row>
    <row r="48" spans="1:3" x14ac:dyDescent="0.2">
      <c r="A48" s="29">
        <v>63</v>
      </c>
      <c r="B48" s="23">
        <v>73</v>
      </c>
      <c r="C48" s="9">
        <f>(B48/B69)*100%</f>
        <v>1.3255374782103427E-3</v>
      </c>
    </row>
    <row r="49" spans="1:3" x14ac:dyDescent="0.2">
      <c r="A49" s="29">
        <v>64</v>
      </c>
      <c r="B49" s="23">
        <v>65</v>
      </c>
      <c r="C49" s="9">
        <f>(B49/B69)*100%</f>
        <v>1.1802730970366065E-3</v>
      </c>
    </row>
    <row r="50" spans="1:3" x14ac:dyDescent="0.2">
      <c r="A50" s="29">
        <v>65</v>
      </c>
      <c r="B50" s="23">
        <v>54</v>
      </c>
      <c r="C50" s="9">
        <f>(B50/B69)*100%</f>
        <v>9.8053457292271939E-4</v>
      </c>
    </row>
    <row r="51" spans="1:3" x14ac:dyDescent="0.2">
      <c r="A51" s="29">
        <v>66</v>
      </c>
      <c r="B51" s="23">
        <v>45</v>
      </c>
      <c r="C51" s="9">
        <f>(B51/B69)*100%</f>
        <v>8.1711214410226608E-4</v>
      </c>
    </row>
    <row r="52" spans="1:3" x14ac:dyDescent="0.2">
      <c r="A52" s="29">
        <v>67</v>
      </c>
      <c r="B52" s="23">
        <v>28</v>
      </c>
      <c r="C52" s="9">
        <f>(B52/B69)*100%</f>
        <v>5.0842533410807667E-4</v>
      </c>
    </row>
    <row r="53" spans="1:3" x14ac:dyDescent="0.2">
      <c r="A53" s="29">
        <v>68</v>
      </c>
      <c r="B53" s="23">
        <v>23</v>
      </c>
      <c r="C53" s="9">
        <f>(B53/B69)*100%</f>
        <v>4.1763509587449158E-4</v>
      </c>
    </row>
    <row r="54" spans="1:3" x14ac:dyDescent="0.2">
      <c r="A54" s="29">
        <v>69</v>
      </c>
      <c r="B54" s="23">
        <v>16</v>
      </c>
      <c r="C54" s="9">
        <f>(B54/B69)*100%</f>
        <v>2.9052876234747239E-4</v>
      </c>
    </row>
    <row r="55" spans="1:3" x14ac:dyDescent="0.2">
      <c r="A55" s="29">
        <v>70</v>
      </c>
      <c r="B55" s="23">
        <v>8</v>
      </c>
      <c r="C55" s="9">
        <f>(B55/B69)*100%</f>
        <v>1.4526438117373619E-4</v>
      </c>
    </row>
    <row r="56" spans="1:3" x14ac:dyDescent="0.2">
      <c r="A56" s="29">
        <v>71</v>
      </c>
      <c r="B56" s="23">
        <v>8</v>
      </c>
      <c r="C56" s="9">
        <f>(B56/B69)*100%</f>
        <v>1.4526438117373619E-4</v>
      </c>
    </row>
    <row r="57" spans="1:3" x14ac:dyDescent="0.2">
      <c r="A57" s="29">
        <v>72</v>
      </c>
      <c r="B57" s="23">
        <v>9</v>
      </c>
      <c r="C57" s="9">
        <f>(B57/B69)*100%</f>
        <v>1.6342242882045322E-4</v>
      </c>
    </row>
    <row r="58" spans="1:3" x14ac:dyDescent="0.2">
      <c r="A58" s="29">
        <v>73</v>
      </c>
      <c r="B58" s="23">
        <v>3</v>
      </c>
      <c r="C58" s="9">
        <f>(B58/B69)*100%</f>
        <v>5.4474142940151076E-5</v>
      </c>
    </row>
    <row r="59" spans="1:3" x14ac:dyDescent="0.2">
      <c r="A59" s="29">
        <v>74</v>
      </c>
      <c r="B59" s="23">
        <v>8</v>
      </c>
      <c r="C59" s="9">
        <f>(B59/B69)*100%</f>
        <v>1.4526438117373619E-4</v>
      </c>
    </row>
    <row r="60" spans="1:3" x14ac:dyDescent="0.2">
      <c r="A60" s="29">
        <v>75</v>
      </c>
      <c r="B60" s="23">
        <v>3</v>
      </c>
      <c r="C60" s="9">
        <f>(B60/B69)*100%</f>
        <v>5.4474142940151076E-5</v>
      </c>
    </row>
    <row r="61" spans="1:3" x14ac:dyDescent="0.2">
      <c r="A61" s="29">
        <v>76</v>
      </c>
      <c r="B61" s="23">
        <v>4</v>
      </c>
      <c r="C61" s="9">
        <f>(B61/B69)*100%</f>
        <v>7.2632190586868097E-5</v>
      </c>
    </row>
    <row r="62" spans="1:3" x14ac:dyDescent="0.2">
      <c r="A62" s="29">
        <v>77</v>
      </c>
      <c r="B62" s="23">
        <v>1</v>
      </c>
      <c r="C62" s="9">
        <f>(B62/B69)*100%</f>
        <v>1.8158047646717024E-5</v>
      </c>
    </row>
    <row r="63" spans="1:3" x14ac:dyDescent="0.2">
      <c r="A63" s="29">
        <v>78</v>
      </c>
      <c r="B63" s="23">
        <v>2</v>
      </c>
      <c r="C63" s="9">
        <f>(B63/B69)*100%</f>
        <v>3.6316095293434049E-5</v>
      </c>
    </row>
    <row r="64" spans="1:3" x14ac:dyDescent="0.2">
      <c r="A64" s="29">
        <v>79</v>
      </c>
      <c r="B64" s="23">
        <v>2</v>
      </c>
      <c r="C64" s="9">
        <f>(B64/B69)*100%</f>
        <v>3.6316095293434049E-5</v>
      </c>
    </row>
    <row r="65" spans="1:3" x14ac:dyDescent="0.2">
      <c r="A65" s="29">
        <v>80</v>
      </c>
      <c r="B65" s="23">
        <v>1</v>
      </c>
      <c r="C65" s="9">
        <f>(B65/B69)*100%</f>
        <v>1.8158047646717024E-5</v>
      </c>
    </row>
    <row r="66" spans="1:3" x14ac:dyDescent="0.2">
      <c r="A66" s="29">
        <v>82</v>
      </c>
      <c r="B66" s="23">
        <v>1</v>
      </c>
      <c r="C66" s="9">
        <f>(B66/B69)*100%</f>
        <v>1.8158047646717024E-5</v>
      </c>
    </row>
    <row r="67" spans="1:3" x14ac:dyDescent="0.2">
      <c r="A67" s="29">
        <v>84</v>
      </c>
      <c r="B67" s="23">
        <v>1</v>
      </c>
      <c r="C67" s="9">
        <f ca="1">(C67/B69)*100%</f>
        <v>0</v>
      </c>
    </row>
    <row r="68" spans="1:3" x14ac:dyDescent="0.2">
      <c r="A68" s="55">
        <v>88</v>
      </c>
      <c r="B68" s="23">
        <v>1</v>
      </c>
      <c r="C68" s="9">
        <f ca="1">(C68/B70)*100%</f>
        <v>0</v>
      </c>
    </row>
    <row r="69" spans="1:3" x14ac:dyDescent="0.2">
      <c r="A69" s="4" t="s">
        <v>6</v>
      </c>
      <c r="B69" s="15">
        <f>+SUM(B2:B68)</f>
        <v>55072</v>
      </c>
      <c r="C69" s="5">
        <f ca="1">SUM(C2:C67)</f>
        <v>0.99994263001996109</v>
      </c>
    </row>
  </sheetData>
  <sortState xmlns:xlrd2="http://schemas.microsoft.com/office/spreadsheetml/2017/richdata2" ref="A2:A70">
    <sortCondition ref="A2"/>
  </sortState>
  <mergeCells count="1">
    <mergeCell ref="E13:H15"/>
  </mergeCells>
  <conditionalFormatting sqref="C2:C68">
    <cfRule type="dataBar" priority="10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{93530601-3F11-4078-8300-6A50F05D57AA}</x14:id>
        </ext>
      </extLst>
    </cfRule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{2C766E9C-33C7-402F-8E57-8D839AE117D6}</x14:id>
        </ext>
      </extLst>
    </cfRule>
  </conditionalFormatting>
  <conditionalFormatting sqref="G3:G10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{DCE06311-9148-4916-8FB0-362B5CFA9D28}</x14:id>
        </ext>
      </extLs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{DBE22252-C4E8-4249-B7FB-07C1E41F20E3}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530601-3F11-4078-8300-6A50F05D57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C766E9C-33C7-402F-8E57-8D839AE117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C2:C68</xm:sqref>
        </x14:conditionalFormatting>
        <x14:conditionalFormatting xmlns:xm="http://schemas.microsoft.com/office/excel/2006/main">
          <x14:cfRule type="dataBar" id="{DCE06311-9148-4916-8FB0-362B5CFA9D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BE22252-C4E8-4249-B7FB-07C1E41F20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62"/>
  <sheetViews>
    <sheetView showGridLines="0" zoomScaleNormal="100" workbookViewId="0">
      <selection activeCell="A38" sqref="A38"/>
    </sheetView>
  </sheetViews>
  <sheetFormatPr baseColWidth="10" defaultColWidth="10.83203125" defaultRowHeight="15" x14ac:dyDescent="0.2"/>
  <cols>
    <col min="1" max="1" width="34.83203125" style="16" bestFit="1" customWidth="1"/>
    <col min="2" max="2" width="11.83203125" style="16" bestFit="1" customWidth="1"/>
    <col min="3" max="3" width="8.6640625" style="32" bestFit="1" customWidth="1"/>
    <col min="4" max="4" width="11.5" style="16"/>
    <col min="5" max="5" width="31.5" style="16" bestFit="1" customWidth="1"/>
    <col min="6" max="16384" width="10.83203125" style="16"/>
  </cols>
  <sheetData>
    <row r="1" spans="1:3" x14ac:dyDescent="0.2">
      <c r="A1" s="7" t="s">
        <v>27</v>
      </c>
      <c r="B1" s="7" t="s">
        <v>1</v>
      </c>
      <c r="C1" s="7" t="s">
        <v>8</v>
      </c>
    </row>
    <row r="2" spans="1:3" x14ac:dyDescent="0.2">
      <c r="A2" s="12" t="s">
        <v>146</v>
      </c>
      <c r="B2" s="47">
        <v>13379</v>
      </c>
      <c r="C2" s="30">
        <f>(B2/$B$36)*100%</f>
        <v>0.24293651946542708</v>
      </c>
    </row>
    <row r="3" spans="1:3" x14ac:dyDescent="0.2">
      <c r="A3" s="12" t="s">
        <v>28</v>
      </c>
      <c r="B3" s="47">
        <v>11485</v>
      </c>
      <c r="C3" s="30">
        <f>(B3/$B$36)*100%</f>
        <v>0.20854517722254504</v>
      </c>
    </row>
    <row r="4" spans="1:3" x14ac:dyDescent="0.2">
      <c r="A4" s="12" t="s">
        <v>29</v>
      </c>
      <c r="B4" s="47">
        <v>2166</v>
      </c>
      <c r="C4" s="30">
        <f>(B4/$B$36)*100%</f>
        <v>3.9330331202789073E-2</v>
      </c>
    </row>
    <row r="5" spans="1:3" x14ac:dyDescent="0.2">
      <c r="A5" s="12" t="s">
        <v>30</v>
      </c>
      <c r="B5" s="47">
        <v>1925</v>
      </c>
      <c r="C5" s="30">
        <f>(B5/$B$36)*100%</f>
        <v>3.4954241719930272E-2</v>
      </c>
    </row>
    <row r="6" spans="1:3" x14ac:dyDescent="0.2">
      <c r="A6" s="12" t="s">
        <v>147</v>
      </c>
      <c r="B6" s="47">
        <v>1515</v>
      </c>
      <c r="C6" s="30">
        <f>(B6/$B$36)*100%</f>
        <v>2.7509442184776293E-2</v>
      </c>
    </row>
    <row r="7" spans="1:3" x14ac:dyDescent="0.2">
      <c r="A7" s="12" t="s">
        <v>31</v>
      </c>
      <c r="B7" s="47">
        <v>1547</v>
      </c>
      <c r="C7" s="30">
        <f>(B7/$B$36)*100%</f>
        <v>2.8090499709471237E-2</v>
      </c>
    </row>
    <row r="8" spans="1:3" x14ac:dyDescent="0.2">
      <c r="A8" s="12" t="s">
        <v>32</v>
      </c>
      <c r="B8" s="47">
        <v>1395</v>
      </c>
      <c r="C8" s="30">
        <f>(B8/$B$36)*100%</f>
        <v>2.5330476467170251E-2</v>
      </c>
    </row>
    <row r="9" spans="1:3" x14ac:dyDescent="0.2">
      <c r="A9" s="12" t="s">
        <v>33</v>
      </c>
      <c r="B9" s="47">
        <v>1160</v>
      </c>
      <c r="C9" s="30">
        <f>(B9/$B$36)*100%</f>
        <v>2.106333527019175E-2</v>
      </c>
    </row>
    <row r="10" spans="1:3" x14ac:dyDescent="0.2">
      <c r="A10" s="12" t="s">
        <v>34</v>
      </c>
      <c r="B10" s="47">
        <v>1062</v>
      </c>
      <c r="C10" s="30">
        <f>(B10/$B$36)*100%</f>
        <v>1.9283846600813479E-2</v>
      </c>
    </row>
    <row r="11" spans="1:3" x14ac:dyDescent="0.2">
      <c r="A11" s="12" t="s">
        <v>36</v>
      </c>
      <c r="B11" s="47">
        <v>903</v>
      </c>
      <c r="C11" s="30">
        <f>(B11/$B$36)*100%</f>
        <v>1.6396717024985474E-2</v>
      </c>
    </row>
    <row r="12" spans="1:3" x14ac:dyDescent="0.2">
      <c r="A12" s="12" t="s">
        <v>35</v>
      </c>
      <c r="B12" s="47">
        <v>874</v>
      </c>
      <c r="C12" s="30">
        <f>(B12/$B$36)*100%</f>
        <v>1.5870133643230679E-2</v>
      </c>
    </row>
    <row r="13" spans="1:3" x14ac:dyDescent="0.2">
      <c r="A13" s="12" t="s">
        <v>37</v>
      </c>
      <c r="B13" s="47">
        <v>850</v>
      </c>
      <c r="C13" s="30">
        <f>(B13/$B$36)*100%</f>
        <v>1.5434340499709471E-2</v>
      </c>
    </row>
    <row r="14" spans="1:3" x14ac:dyDescent="0.2">
      <c r="A14" s="12" t="s">
        <v>38</v>
      </c>
      <c r="B14" s="47">
        <v>797</v>
      </c>
      <c r="C14" s="30">
        <f>(B14/$B$36)*100%</f>
        <v>1.4471963974433469E-2</v>
      </c>
    </row>
    <row r="15" spans="1:3" x14ac:dyDescent="0.2">
      <c r="A15" s="12" t="s">
        <v>39</v>
      </c>
      <c r="B15" s="47">
        <v>781</v>
      </c>
      <c r="C15" s="30">
        <f>(B15/$B$36)*100%</f>
        <v>1.4181435212085997E-2</v>
      </c>
    </row>
    <row r="16" spans="1:3" x14ac:dyDescent="0.2">
      <c r="A16" s="12" t="s">
        <v>40</v>
      </c>
      <c r="B16" s="47">
        <v>811</v>
      </c>
      <c r="C16" s="30">
        <f>(B16/$B$36)*100%</f>
        <v>1.4726176641487508E-2</v>
      </c>
    </row>
    <row r="17" spans="1:3" x14ac:dyDescent="0.2">
      <c r="A17" s="12" t="s">
        <v>41</v>
      </c>
      <c r="B17" s="47">
        <v>687</v>
      </c>
      <c r="C17" s="30">
        <f>(B17/$B$36)*100%</f>
        <v>1.2474578733294597E-2</v>
      </c>
    </row>
    <row r="18" spans="1:3" x14ac:dyDescent="0.2">
      <c r="A18" s="12" t="s">
        <v>42</v>
      </c>
      <c r="B18" s="47">
        <v>618</v>
      </c>
      <c r="C18" s="30">
        <f>(B18/$B$36)*100%</f>
        <v>1.1221673445671121E-2</v>
      </c>
    </row>
    <row r="19" spans="1:3" x14ac:dyDescent="0.2">
      <c r="A19" s="12" t="s">
        <v>43</v>
      </c>
      <c r="B19" s="47">
        <v>644</v>
      </c>
      <c r="C19" s="30">
        <f>(B19/$B$36)*100%</f>
        <v>1.1693782684485765E-2</v>
      </c>
    </row>
    <row r="20" spans="1:3" x14ac:dyDescent="0.2">
      <c r="A20" s="12" t="s">
        <v>44</v>
      </c>
      <c r="B20" s="47">
        <v>567</v>
      </c>
      <c r="C20" s="30">
        <f>(B20/$B$36)*100%</f>
        <v>1.0295613015688553E-2</v>
      </c>
    </row>
    <row r="21" spans="1:3" x14ac:dyDescent="0.2">
      <c r="A21" s="12" t="s">
        <v>46</v>
      </c>
      <c r="B21" s="47">
        <v>519</v>
      </c>
      <c r="C21" s="30">
        <f>(B21/$B$36)*100%</f>
        <v>9.4240267286461368E-3</v>
      </c>
    </row>
    <row r="22" spans="1:3" x14ac:dyDescent="0.2">
      <c r="A22" s="12" t="s">
        <v>45</v>
      </c>
      <c r="B22" s="47">
        <v>521</v>
      </c>
      <c r="C22" s="30">
        <f>(B22/$B$36)*100%</f>
        <v>9.4603428239395694E-3</v>
      </c>
    </row>
    <row r="23" spans="1:3" x14ac:dyDescent="0.2">
      <c r="A23" s="12" t="s">
        <v>148</v>
      </c>
      <c r="B23" s="47">
        <v>493</v>
      </c>
      <c r="C23" s="30">
        <f>(B23/$B$36)*100%</f>
        <v>8.9519174898314933E-3</v>
      </c>
    </row>
    <row r="24" spans="1:3" x14ac:dyDescent="0.2">
      <c r="A24" s="12" t="s">
        <v>47</v>
      </c>
      <c r="B24" s="47">
        <v>452</v>
      </c>
      <c r="C24" s="30">
        <f>(B24/$B$36)*100%</f>
        <v>8.2074375363160954E-3</v>
      </c>
    </row>
    <row r="25" spans="1:3" x14ac:dyDescent="0.2">
      <c r="A25" s="12" t="s">
        <v>48</v>
      </c>
      <c r="B25" s="47">
        <v>518</v>
      </c>
      <c r="C25" s="30">
        <f>(B25/$B$36)*100%</f>
        <v>9.4058686809994196E-3</v>
      </c>
    </row>
    <row r="26" spans="1:3" x14ac:dyDescent="0.2">
      <c r="A26" s="12" t="s">
        <v>49</v>
      </c>
      <c r="B26" s="47">
        <v>438</v>
      </c>
      <c r="C26" s="30">
        <f>(B26/$B$36)*100%</f>
        <v>7.9532248692620565E-3</v>
      </c>
    </row>
    <row r="27" spans="1:3" x14ac:dyDescent="0.2">
      <c r="A27" s="12" t="s">
        <v>50</v>
      </c>
      <c r="B27" s="47">
        <v>407</v>
      </c>
      <c r="C27" s="30">
        <f>(B27/$B$36)*100%</f>
        <v>7.3903253922138288E-3</v>
      </c>
    </row>
    <row r="28" spans="1:3" x14ac:dyDescent="0.2">
      <c r="A28" s="12" t="s">
        <v>51</v>
      </c>
      <c r="B28" s="47">
        <v>384</v>
      </c>
      <c r="C28" s="30">
        <f>(B28/$B$36)*100%</f>
        <v>6.9726902963393378E-3</v>
      </c>
    </row>
    <row r="29" spans="1:3" x14ac:dyDescent="0.2">
      <c r="A29" s="12" t="s">
        <v>52</v>
      </c>
      <c r="B29" s="47">
        <v>328</v>
      </c>
      <c r="C29" s="30">
        <f>(B29/$B$36)*100%</f>
        <v>5.9558396281231838E-3</v>
      </c>
    </row>
    <row r="30" spans="1:3" x14ac:dyDescent="0.2">
      <c r="A30" s="12" t="s">
        <v>53</v>
      </c>
      <c r="B30" s="47">
        <v>298</v>
      </c>
      <c r="C30" s="30">
        <f>(B30/$B$36)*100%</f>
        <v>5.4110981987216733E-3</v>
      </c>
    </row>
    <row r="31" spans="1:3" x14ac:dyDescent="0.2">
      <c r="A31" s="12" t="s">
        <v>54</v>
      </c>
      <c r="B31" s="47">
        <v>264</v>
      </c>
      <c r="C31" s="30">
        <f>(B31/$B$36)*100%</f>
        <v>4.7937245787332949E-3</v>
      </c>
    </row>
    <row r="32" spans="1:3" x14ac:dyDescent="0.2">
      <c r="A32" s="12" t="s">
        <v>55</v>
      </c>
      <c r="B32" s="47">
        <v>215</v>
      </c>
      <c r="C32" s="30">
        <f>(B32/$B$36)*100%</f>
        <v>3.9039802440441604E-3</v>
      </c>
    </row>
    <row r="33" spans="1:3" x14ac:dyDescent="0.2">
      <c r="A33" s="12" t="s">
        <v>56</v>
      </c>
      <c r="B33" s="47">
        <v>201</v>
      </c>
      <c r="C33" s="30">
        <f>(B33/$B$36)*100%</f>
        <v>3.6497675769901219E-3</v>
      </c>
    </row>
    <row r="34" spans="1:3" x14ac:dyDescent="0.2">
      <c r="A34" s="12" t="s">
        <v>167</v>
      </c>
      <c r="B34" s="42">
        <v>290</v>
      </c>
      <c r="C34" s="30">
        <f>(B34/$B$36)*100%</f>
        <v>5.2658338175479375E-3</v>
      </c>
    </row>
    <row r="35" spans="1:3" x14ac:dyDescent="0.2">
      <c r="A35" s="12" t="s">
        <v>149</v>
      </c>
      <c r="B35" s="42">
        <v>6578</v>
      </c>
      <c r="C35" s="30">
        <f>(B35/$B$36)*100%</f>
        <v>0.1194436374201046</v>
      </c>
    </row>
    <row r="36" spans="1:3" x14ac:dyDescent="0.2">
      <c r="A36" s="56" t="s">
        <v>6</v>
      </c>
      <c r="B36" s="57">
        <f>SUM(B2:B35)</f>
        <v>55072</v>
      </c>
      <c r="C36" s="6">
        <f>SUM(C2:C33)</f>
        <v>0.87529052876234748</v>
      </c>
    </row>
    <row r="37" spans="1:3" x14ac:dyDescent="0.2">
      <c r="A37" s="31"/>
    </row>
    <row r="38" spans="1:3" x14ac:dyDescent="0.2">
      <c r="A38" s="1" t="s">
        <v>165</v>
      </c>
    </row>
    <row r="40" spans="1:3" x14ac:dyDescent="0.2">
      <c r="A40" s="31"/>
    </row>
    <row r="41" spans="1:3" x14ac:dyDescent="0.2">
      <c r="A41" s="31"/>
    </row>
    <row r="42" spans="1:3" x14ac:dyDescent="0.2">
      <c r="A42" s="31"/>
    </row>
    <row r="43" spans="1:3" x14ac:dyDescent="0.2">
      <c r="A43" s="31"/>
    </row>
    <row r="44" spans="1:3" x14ac:dyDescent="0.2">
      <c r="A44" s="31"/>
    </row>
    <row r="45" spans="1:3" x14ac:dyDescent="0.2">
      <c r="A45" s="31"/>
    </row>
    <row r="46" spans="1:3" x14ac:dyDescent="0.2">
      <c r="A46" s="31"/>
    </row>
    <row r="47" spans="1:3" x14ac:dyDescent="0.2">
      <c r="A47" s="31"/>
    </row>
    <row r="48" spans="1:3" x14ac:dyDescent="0.2">
      <c r="A48" s="31"/>
    </row>
    <row r="49" spans="1:1" x14ac:dyDescent="0.2">
      <c r="A49" s="31"/>
    </row>
    <row r="50" spans="1:1" x14ac:dyDescent="0.2">
      <c r="A50" s="31"/>
    </row>
    <row r="51" spans="1:1" x14ac:dyDescent="0.2">
      <c r="A51" s="31"/>
    </row>
    <row r="52" spans="1:1" x14ac:dyDescent="0.2">
      <c r="A52" s="31"/>
    </row>
    <row r="53" spans="1:1" x14ac:dyDescent="0.2">
      <c r="A53" s="31"/>
    </row>
    <row r="54" spans="1:1" x14ac:dyDescent="0.2">
      <c r="A54" s="31"/>
    </row>
    <row r="55" spans="1:1" x14ac:dyDescent="0.2">
      <c r="A55" s="31"/>
    </row>
    <row r="56" spans="1:1" x14ac:dyDescent="0.2">
      <c r="A56" s="31"/>
    </row>
    <row r="57" spans="1:1" x14ac:dyDescent="0.2">
      <c r="A57" s="31"/>
    </row>
    <row r="58" spans="1:1" x14ac:dyDescent="0.2">
      <c r="A58" s="31"/>
    </row>
    <row r="59" spans="1:1" x14ac:dyDescent="0.2">
      <c r="A59" s="31"/>
    </row>
    <row r="60" spans="1:1" x14ac:dyDescent="0.2">
      <c r="A60" s="31"/>
    </row>
    <row r="61" spans="1:1" x14ac:dyDescent="0.2">
      <c r="A61" s="31"/>
    </row>
    <row r="62" spans="1:1" x14ac:dyDescent="0.2">
      <c r="A62" s="31"/>
    </row>
  </sheetData>
  <autoFilter ref="A1:C1" xr:uid="{00000000-0001-0000-0400-000000000000}"/>
  <conditionalFormatting sqref="C2:C35">
    <cfRule type="dataBar" priority="23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{07DEE7BA-9A3B-4D4E-B72A-E1DBE202CDB8}</x14:id>
        </ext>
      </extLst>
    </cfRule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{1037A9E9-CD14-42BD-BFE1-B10142572B0C}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DEE7BA-9A3B-4D4E-B72A-E1DBE202C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37A9E9-CD14-42BD-BFE1-B10142572B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E39"/>
  <sheetViews>
    <sheetView showGridLines="0" zoomScaleNormal="100" workbookViewId="0">
      <selection activeCell="H25" sqref="H25"/>
    </sheetView>
  </sheetViews>
  <sheetFormatPr baseColWidth="10" defaultColWidth="10.83203125" defaultRowHeight="15" x14ac:dyDescent="0.2"/>
  <cols>
    <col min="1" max="1" width="10.83203125" style="16"/>
    <col min="2" max="2" width="27.33203125" style="16" bestFit="1" customWidth="1"/>
    <col min="3" max="3" width="11" style="3" bestFit="1" customWidth="1"/>
    <col min="4" max="16384" width="10.83203125" style="16"/>
  </cols>
  <sheetData>
    <row r="1" spans="1:5" x14ac:dyDescent="0.2">
      <c r="A1" s="51" t="s">
        <v>57</v>
      </c>
      <c r="B1" s="51"/>
      <c r="C1" s="51"/>
    </row>
    <row r="2" spans="1:5" x14ac:dyDescent="0.2">
      <c r="A2" s="51"/>
      <c r="B2" s="51"/>
      <c r="C2" s="51"/>
    </row>
    <row r="3" spans="1:5" x14ac:dyDescent="0.2">
      <c r="A3" s="7" t="s">
        <v>58</v>
      </c>
      <c r="B3" s="7" t="s">
        <v>59</v>
      </c>
      <c r="C3" s="7" t="s">
        <v>1</v>
      </c>
      <c r="D3" s="7" t="s">
        <v>8</v>
      </c>
      <c r="E3" s="33"/>
    </row>
    <row r="4" spans="1:5" x14ac:dyDescent="0.2">
      <c r="A4" s="42">
        <v>1</v>
      </c>
      <c r="B4" s="11" t="s">
        <v>60</v>
      </c>
      <c r="C4" s="45">
        <v>360</v>
      </c>
      <c r="D4" s="9">
        <f>(C4/$C$38)*100%</f>
        <v>0.28191072826938135</v>
      </c>
    </row>
    <row r="5" spans="1:5" x14ac:dyDescent="0.2">
      <c r="A5" s="42">
        <v>2</v>
      </c>
      <c r="B5" s="11" t="s">
        <v>61</v>
      </c>
      <c r="C5" s="46">
        <v>219</v>
      </c>
      <c r="D5" s="9">
        <f>(C5/$C$38)*100%</f>
        <v>0.17149569303054032</v>
      </c>
    </row>
    <row r="6" spans="1:5" x14ac:dyDescent="0.2">
      <c r="A6" s="42">
        <v>3</v>
      </c>
      <c r="B6" s="11" t="s">
        <v>64</v>
      </c>
      <c r="C6" s="46">
        <v>126</v>
      </c>
      <c r="D6" s="9">
        <f>(C6/$C$38)*100%</f>
        <v>9.8668754894283478E-2</v>
      </c>
    </row>
    <row r="7" spans="1:5" x14ac:dyDescent="0.2">
      <c r="A7" s="42">
        <v>4</v>
      </c>
      <c r="B7" s="11" t="s">
        <v>63</v>
      </c>
      <c r="C7" s="46">
        <v>91</v>
      </c>
      <c r="D7" s="9">
        <f>(C7/$C$38)*100%</f>
        <v>7.1260767423649174E-2</v>
      </c>
    </row>
    <row r="8" spans="1:5" x14ac:dyDescent="0.2">
      <c r="A8" s="42">
        <v>5</v>
      </c>
      <c r="B8" s="11" t="s">
        <v>62</v>
      </c>
      <c r="C8" s="46">
        <v>106</v>
      </c>
      <c r="D8" s="9">
        <f>(C8/$C$38)*100%</f>
        <v>8.3007047768206735E-2</v>
      </c>
    </row>
    <row r="9" spans="1:5" x14ac:dyDescent="0.2">
      <c r="A9" s="42">
        <v>6</v>
      </c>
      <c r="B9" s="11" t="s">
        <v>65</v>
      </c>
      <c r="C9" s="46">
        <v>45</v>
      </c>
      <c r="D9" s="9">
        <f>(C9/$C$38)*100%</f>
        <v>3.5238841033672669E-2</v>
      </c>
    </row>
    <row r="10" spans="1:5" x14ac:dyDescent="0.2">
      <c r="A10" s="42">
        <v>7</v>
      </c>
      <c r="B10" s="11" t="s">
        <v>66</v>
      </c>
      <c r="C10" s="46">
        <v>42</v>
      </c>
      <c r="D10" s="9">
        <f>(C10/$C$38)*100%</f>
        <v>3.2889584964761159E-2</v>
      </c>
    </row>
    <row r="11" spans="1:5" x14ac:dyDescent="0.2">
      <c r="A11" s="42">
        <v>8</v>
      </c>
      <c r="B11" s="11" t="s">
        <v>68</v>
      </c>
      <c r="C11" s="46">
        <v>44</v>
      </c>
      <c r="D11" s="9">
        <f>(C11/$C$38)*100%</f>
        <v>3.4455755677368832E-2</v>
      </c>
    </row>
    <row r="12" spans="1:5" x14ac:dyDescent="0.2">
      <c r="A12" s="42">
        <v>9</v>
      </c>
      <c r="B12" s="11" t="s">
        <v>67</v>
      </c>
      <c r="C12" s="46">
        <v>31</v>
      </c>
      <c r="D12" s="9">
        <f>(C12/$C$38)*100%</f>
        <v>2.4275646045418951E-2</v>
      </c>
    </row>
    <row r="13" spans="1:5" x14ac:dyDescent="0.2">
      <c r="A13" s="42">
        <v>10</v>
      </c>
      <c r="B13" s="11" t="s">
        <v>74</v>
      </c>
      <c r="C13" s="46">
        <v>17</v>
      </c>
      <c r="D13" s="9">
        <f>(C13/$C$38)*100%</f>
        <v>1.331245105716523E-2</v>
      </c>
    </row>
    <row r="14" spans="1:5" x14ac:dyDescent="0.2">
      <c r="A14" s="42">
        <v>11</v>
      </c>
      <c r="B14" s="11" t="s">
        <v>72</v>
      </c>
      <c r="C14" s="46">
        <v>24</v>
      </c>
      <c r="D14" s="9">
        <f>(C14/$C$38)*100%</f>
        <v>1.8794048551292093E-2</v>
      </c>
    </row>
    <row r="15" spans="1:5" x14ac:dyDescent="0.2">
      <c r="A15" s="42">
        <v>12</v>
      </c>
      <c r="B15" s="11" t="s">
        <v>69</v>
      </c>
      <c r="C15" s="46">
        <v>20</v>
      </c>
      <c r="D15" s="9">
        <f>(C15/$C$38)*100%</f>
        <v>1.5661707126076743E-2</v>
      </c>
    </row>
    <row r="16" spans="1:5" x14ac:dyDescent="0.2">
      <c r="A16" s="42">
        <v>13</v>
      </c>
      <c r="B16" s="11" t="s">
        <v>70</v>
      </c>
      <c r="C16" s="46">
        <v>18</v>
      </c>
      <c r="D16" s="9">
        <f>(C16/$C$38)*100%</f>
        <v>1.4095536413469069E-2</v>
      </c>
    </row>
    <row r="17" spans="1:4" x14ac:dyDescent="0.2">
      <c r="A17" s="42">
        <v>14</v>
      </c>
      <c r="B17" s="11" t="s">
        <v>71</v>
      </c>
      <c r="C17" s="46">
        <v>20</v>
      </c>
      <c r="D17" s="9">
        <f>(C17/$C$38)*100%</f>
        <v>1.5661707126076743E-2</v>
      </c>
    </row>
    <row r="18" spans="1:4" x14ac:dyDescent="0.2">
      <c r="A18" s="42">
        <v>15</v>
      </c>
      <c r="B18" s="11" t="s">
        <v>80</v>
      </c>
      <c r="C18" s="46">
        <v>15</v>
      </c>
      <c r="D18" s="9">
        <f>(C18/$C$38)*100%</f>
        <v>1.1746280344557557E-2</v>
      </c>
    </row>
    <row r="19" spans="1:4" x14ac:dyDescent="0.2">
      <c r="A19" s="42">
        <v>16</v>
      </c>
      <c r="B19" s="11" t="s">
        <v>81</v>
      </c>
      <c r="C19" s="46">
        <v>11</v>
      </c>
      <c r="D19" s="9">
        <f>(C19/$C$38)*100%</f>
        <v>8.6139389193422081E-3</v>
      </c>
    </row>
    <row r="20" spans="1:4" x14ac:dyDescent="0.2">
      <c r="A20" s="42">
        <v>17</v>
      </c>
      <c r="B20" s="11" t="s">
        <v>89</v>
      </c>
      <c r="C20" s="46">
        <v>11</v>
      </c>
      <c r="D20" s="9">
        <f>(C20/$C$38)*100%</f>
        <v>8.6139389193422081E-3</v>
      </c>
    </row>
    <row r="21" spans="1:4" x14ac:dyDescent="0.2">
      <c r="A21" s="42">
        <v>18</v>
      </c>
      <c r="B21" s="11" t="s">
        <v>73</v>
      </c>
      <c r="C21" s="46">
        <v>13</v>
      </c>
      <c r="D21" s="9">
        <f>(C21/$C$38)*100%</f>
        <v>1.0180109631949883E-2</v>
      </c>
    </row>
    <row r="22" spans="1:4" x14ac:dyDescent="0.2">
      <c r="A22" s="42">
        <v>19</v>
      </c>
      <c r="B22" s="11" t="s">
        <v>76</v>
      </c>
      <c r="C22" s="46">
        <v>5</v>
      </c>
      <c r="D22" s="9">
        <f>(C22/$C$38)*100%</f>
        <v>3.9154267815191858E-3</v>
      </c>
    </row>
    <row r="23" spans="1:4" x14ac:dyDescent="0.2">
      <c r="A23" s="42">
        <v>20</v>
      </c>
      <c r="B23" s="11" t="s">
        <v>75</v>
      </c>
      <c r="C23" s="46">
        <v>4</v>
      </c>
      <c r="D23" s="9">
        <f>(C23/$C$38)*100%</f>
        <v>3.1323414252153485E-3</v>
      </c>
    </row>
    <row r="24" spans="1:4" x14ac:dyDescent="0.2">
      <c r="A24" s="42">
        <v>21</v>
      </c>
      <c r="B24" s="11" t="s">
        <v>85</v>
      </c>
      <c r="C24" s="46">
        <v>3</v>
      </c>
      <c r="D24" s="9">
        <f>(C24/$C$38)*100%</f>
        <v>2.3492560689115116E-3</v>
      </c>
    </row>
    <row r="25" spans="1:4" x14ac:dyDescent="0.2">
      <c r="A25" s="42">
        <v>22</v>
      </c>
      <c r="B25" s="11" t="s">
        <v>78</v>
      </c>
      <c r="C25" s="46">
        <v>3</v>
      </c>
      <c r="D25" s="9">
        <f>(C25/$C$38)*100%</f>
        <v>2.3492560689115116E-3</v>
      </c>
    </row>
    <row r="26" spans="1:4" x14ac:dyDescent="0.2">
      <c r="A26" s="42">
        <v>23</v>
      </c>
      <c r="B26" s="11" t="s">
        <v>87</v>
      </c>
      <c r="C26" s="46">
        <v>3</v>
      </c>
      <c r="D26" s="9">
        <f>(C26/$C$38)*100%</f>
        <v>2.3492560689115116E-3</v>
      </c>
    </row>
    <row r="27" spans="1:4" x14ac:dyDescent="0.2">
      <c r="A27" s="42">
        <v>24</v>
      </c>
      <c r="B27" s="11" t="s">
        <v>150</v>
      </c>
      <c r="C27" s="46">
        <v>3</v>
      </c>
      <c r="D27" s="9">
        <f>(C27/$C$38)*100%</f>
        <v>2.3492560689115116E-3</v>
      </c>
    </row>
    <row r="28" spans="1:4" x14ac:dyDescent="0.2">
      <c r="A28" s="42">
        <v>25</v>
      </c>
      <c r="B28" s="11" t="s">
        <v>79</v>
      </c>
      <c r="C28" s="46">
        <v>10</v>
      </c>
      <c r="D28" s="9">
        <f>(C28/$C$38)*100%</f>
        <v>7.8308535630383716E-3</v>
      </c>
    </row>
    <row r="29" spans="1:4" x14ac:dyDescent="0.2">
      <c r="A29" s="42">
        <v>26</v>
      </c>
      <c r="B29" s="11" t="s">
        <v>86</v>
      </c>
      <c r="C29" s="46">
        <v>2</v>
      </c>
      <c r="D29" s="9">
        <f>(C29/$C$38)*100%</f>
        <v>1.5661707126076742E-3</v>
      </c>
    </row>
    <row r="30" spans="1:4" x14ac:dyDescent="0.2">
      <c r="A30" s="42">
        <v>27</v>
      </c>
      <c r="B30" s="11" t="s">
        <v>77</v>
      </c>
      <c r="C30" s="46">
        <v>15</v>
      </c>
      <c r="D30" s="9">
        <f>(C30/$C$38)*100%</f>
        <v>1.1746280344557557E-2</v>
      </c>
    </row>
    <row r="31" spans="1:4" x14ac:dyDescent="0.2">
      <c r="A31" s="42">
        <v>28</v>
      </c>
      <c r="B31" s="11" t="s">
        <v>84</v>
      </c>
      <c r="C31" s="46">
        <v>1</v>
      </c>
      <c r="D31" s="9">
        <f>(C31/$C$38)*100%</f>
        <v>7.8308535630383712E-4</v>
      </c>
    </row>
    <row r="32" spans="1:4" x14ac:dyDescent="0.2">
      <c r="A32" s="42">
        <v>29</v>
      </c>
      <c r="B32" s="11" t="s">
        <v>151</v>
      </c>
      <c r="C32" s="46">
        <v>2</v>
      </c>
      <c r="D32" s="9">
        <f>(C32/$C$38)*100%</f>
        <v>1.5661707126076742E-3</v>
      </c>
    </row>
    <row r="33" spans="1:4" x14ac:dyDescent="0.2">
      <c r="A33" s="42">
        <v>30</v>
      </c>
      <c r="B33" s="11" t="s">
        <v>152</v>
      </c>
      <c r="C33" s="46">
        <v>1</v>
      </c>
      <c r="D33" s="9">
        <f>(C33/$C$38)*100%</f>
        <v>7.8308535630383712E-4</v>
      </c>
    </row>
    <row r="34" spans="1:4" x14ac:dyDescent="0.2">
      <c r="A34" s="42">
        <v>31</v>
      </c>
      <c r="B34" s="11" t="s">
        <v>83</v>
      </c>
      <c r="C34" s="46">
        <v>1</v>
      </c>
      <c r="D34" s="9">
        <f>(C34/$C$38)*100%</f>
        <v>7.8308535630383712E-4</v>
      </c>
    </row>
    <row r="35" spans="1:4" x14ac:dyDescent="0.2">
      <c r="A35" s="42">
        <v>32</v>
      </c>
      <c r="B35" s="11" t="s">
        <v>82</v>
      </c>
      <c r="C35" s="46">
        <v>3</v>
      </c>
      <c r="D35" s="9">
        <f>(C35/$C$38)*100%</f>
        <v>2.3492560689115116E-3</v>
      </c>
    </row>
    <row r="36" spans="1:4" x14ac:dyDescent="0.2">
      <c r="A36" s="42">
        <v>33</v>
      </c>
      <c r="B36" s="11" t="s">
        <v>153</v>
      </c>
      <c r="C36" s="46">
        <v>7</v>
      </c>
      <c r="D36" s="9">
        <f>(C36/$C$38)*100%</f>
        <v>5.4815974941268596E-3</v>
      </c>
    </row>
    <row r="37" spans="1:4" x14ac:dyDescent="0.2">
      <c r="A37" s="42">
        <v>34</v>
      </c>
      <c r="B37" s="11" t="s">
        <v>154</v>
      </c>
      <c r="C37" s="46">
        <v>1</v>
      </c>
      <c r="D37" s="9">
        <f>(C37/$C$38)*100%</f>
        <v>7.8308535630383712E-4</v>
      </c>
    </row>
    <row r="38" spans="1:4" x14ac:dyDescent="0.2">
      <c r="A38" s="50" t="s">
        <v>88</v>
      </c>
      <c r="B38" s="50"/>
      <c r="C38" s="39">
        <f>SUM(C4:C37)</f>
        <v>1277</v>
      </c>
      <c r="D38" s="6">
        <f>SUM(D4:D37)</f>
        <v>1.0000000000000009</v>
      </c>
    </row>
    <row r="39" spans="1:4" x14ac:dyDescent="0.2">
      <c r="A39" s="1" t="s">
        <v>165</v>
      </c>
    </row>
  </sheetData>
  <sortState xmlns:xlrd2="http://schemas.microsoft.com/office/spreadsheetml/2017/richdata2" ref="G4:H30">
    <sortCondition descending="1" ref="H4"/>
  </sortState>
  <mergeCells count="2">
    <mergeCell ref="A38:B38"/>
    <mergeCell ref="A1:C2"/>
  </mergeCells>
  <conditionalFormatting sqref="D4:D37">
    <cfRule type="dataBar" priority="26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{A720FAD9-21D2-4A4F-9251-92762DC9628B}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20FAD9-21D2-4A4F-9251-92762DC962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D4:D37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57"/>
  <sheetViews>
    <sheetView showGridLines="0" topLeftCell="A11" zoomScaleNormal="100" workbookViewId="0">
      <selection activeCell="A57" sqref="A57"/>
    </sheetView>
  </sheetViews>
  <sheetFormatPr baseColWidth="10" defaultColWidth="10.83203125" defaultRowHeight="15" x14ac:dyDescent="0.2"/>
  <cols>
    <col min="1" max="1" width="48.6640625" style="16" bestFit="1" customWidth="1"/>
    <col min="2" max="2" width="13.1640625" style="3" customWidth="1"/>
    <col min="3" max="3" width="11.83203125" style="3" customWidth="1"/>
    <col min="4" max="4" width="10.83203125" style="16" customWidth="1"/>
    <col min="5" max="5" width="10.83203125" style="16"/>
    <col min="6" max="6" width="6.1640625" style="16" customWidth="1"/>
    <col min="7" max="16384" width="10.83203125" style="16"/>
  </cols>
  <sheetData>
    <row r="1" spans="1:3" ht="16" x14ac:dyDescent="0.2">
      <c r="A1" s="14" t="s">
        <v>90</v>
      </c>
      <c r="B1" s="14" t="s">
        <v>1</v>
      </c>
      <c r="C1" s="14" t="s">
        <v>8</v>
      </c>
    </row>
    <row r="2" spans="1:3" x14ac:dyDescent="0.2">
      <c r="A2" s="17" t="s">
        <v>91</v>
      </c>
      <c r="B2" s="40">
        <v>6884</v>
      </c>
      <c r="C2" s="34">
        <f>(B2/$B$47)*100%</f>
        <v>0.125</v>
      </c>
    </row>
    <row r="3" spans="1:3" x14ac:dyDescent="0.2">
      <c r="A3" s="17" t="s">
        <v>92</v>
      </c>
      <c r="B3" s="40">
        <v>6272</v>
      </c>
      <c r="C3" s="34">
        <f t="shared" ref="C3:C46" si="0">(B3/$B$47)*100%</f>
        <v>0.11388727484020918</v>
      </c>
    </row>
    <row r="4" spans="1:3" x14ac:dyDescent="0.2">
      <c r="A4" s="17" t="s">
        <v>93</v>
      </c>
      <c r="B4" s="40">
        <v>5684</v>
      </c>
      <c r="C4" s="34">
        <f t="shared" si="0"/>
        <v>0.10321034282393957</v>
      </c>
    </row>
    <row r="5" spans="1:3" x14ac:dyDescent="0.2">
      <c r="A5" s="17" t="s">
        <v>95</v>
      </c>
      <c r="B5" s="40">
        <v>4594</v>
      </c>
      <c r="C5" s="34">
        <f t="shared" si="0"/>
        <v>8.3418070889018009E-2</v>
      </c>
    </row>
    <row r="6" spans="1:3" x14ac:dyDescent="0.2">
      <c r="A6" s="17" t="s">
        <v>94</v>
      </c>
      <c r="B6" s="40">
        <v>4177</v>
      </c>
      <c r="C6" s="34">
        <f t="shared" si="0"/>
        <v>7.5846165020337017E-2</v>
      </c>
    </row>
    <row r="7" spans="1:3" x14ac:dyDescent="0.2">
      <c r="A7" s="17" t="s">
        <v>96</v>
      </c>
      <c r="B7" s="40">
        <v>3246</v>
      </c>
      <c r="C7" s="34">
        <f t="shared" si="0"/>
        <v>5.8941022661243465E-2</v>
      </c>
    </row>
    <row r="8" spans="1:3" x14ac:dyDescent="0.2">
      <c r="A8" s="17" t="s">
        <v>97</v>
      </c>
      <c r="B8" s="40">
        <v>2215</v>
      </c>
      <c r="C8" s="34">
        <f t="shared" si="0"/>
        <v>4.0220075537478209E-2</v>
      </c>
    </row>
    <row r="9" spans="1:3" x14ac:dyDescent="0.2">
      <c r="A9" s="17" t="s">
        <v>100</v>
      </c>
      <c r="B9" s="40">
        <v>2046</v>
      </c>
      <c r="C9" s="34">
        <f t="shared" si="0"/>
        <v>3.7151365485183031E-2</v>
      </c>
    </row>
    <row r="10" spans="1:3" x14ac:dyDescent="0.2">
      <c r="A10" s="17" t="s">
        <v>99</v>
      </c>
      <c r="B10" s="40">
        <v>1905</v>
      </c>
      <c r="C10" s="34">
        <f t="shared" si="0"/>
        <v>3.4591080766995935E-2</v>
      </c>
    </row>
    <row r="11" spans="1:3" x14ac:dyDescent="0.2">
      <c r="A11" s="17" t="s">
        <v>101</v>
      </c>
      <c r="B11" s="40">
        <v>1753</v>
      </c>
      <c r="C11" s="34">
        <f t="shared" si="0"/>
        <v>3.1831057524694943E-2</v>
      </c>
    </row>
    <row r="12" spans="1:3" x14ac:dyDescent="0.2">
      <c r="A12" s="17" t="s">
        <v>103</v>
      </c>
      <c r="B12" s="40">
        <v>1644</v>
      </c>
      <c r="C12" s="34">
        <f t="shared" si="0"/>
        <v>2.985183033120279E-2</v>
      </c>
    </row>
    <row r="13" spans="1:3" x14ac:dyDescent="0.2">
      <c r="A13" s="17" t="s">
        <v>102</v>
      </c>
      <c r="B13" s="40">
        <v>1635</v>
      </c>
      <c r="C13" s="34">
        <f t="shared" si="0"/>
        <v>2.9688407902382336E-2</v>
      </c>
    </row>
    <row r="14" spans="1:3" x14ac:dyDescent="0.2">
      <c r="A14" s="17" t="s">
        <v>98</v>
      </c>
      <c r="B14" s="40">
        <v>1978</v>
      </c>
      <c r="C14" s="34">
        <f t="shared" si="0"/>
        <v>3.5916618245206276E-2</v>
      </c>
    </row>
    <row r="15" spans="1:3" x14ac:dyDescent="0.2">
      <c r="A15" s="17" t="s">
        <v>104</v>
      </c>
      <c r="B15" s="40">
        <v>1406</v>
      </c>
      <c r="C15" s="34">
        <f t="shared" si="0"/>
        <v>2.5530214991284137E-2</v>
      </c>
    </row>
    <row r="16" spans="1:3" x14ac:dyDescent="0.2">
      <c r="A16" s="17" t="s">
        <v>106</v>
      </c>
      <c r="B16" s="40">
        <v>1215</v>
      </c>
      <c r="C16" s="34">
        <f t="shared" si="0"/>
        <v>2.2062027890761185E-2</v>
      </c>
    </row>
    <row r="17" spans="1:3" x14ac:dyDescent="0.2">
      <c r="A17" s="17" t="s">
        <v>107</v>
      </c>
      <c r="B17" s="40">
        <v>1159</v>
      </c>
      <c r="C17" s="34">
        <f t="shared" si="0"/>
        <v>2.1045177222545033E-2</v>
      </c>
    </row>
    <row r="18" spans="1:3" x14ac:dyDescent="0.2">
      <c r="A18" s="17" t="s">
        <v>105</v>
      </c>
      <c r="B18" s="40">
        <v>1281</v>
      </c>
      <c r="C18" s="34">
        <f t="shared" si="0"/>
        <v>2.3260459035444509E-2</v>
      </c>
    </row>
    <row r="19" spans="1:3" x14ac:dyDescent="0.2">
      <c r="A19" s="17" t="s">
        <v>108</v>
      </c>
      <c r="B19" s="40">
        <v>1073</v>
      </c>
      <c r="C19" s="34">
        <f t="shared" si="0"/>
        <v>1.9483585124927368E-2</v>
      </c>
    </row>
    <row r="20" spans="1:3" x14ac:dyDescent="0.2">
      <c r="A20" s="17" t="s">
        <v>110</v>
      </c>
      <c r="B20" s="40">
        <v>923</v>
      </c>
      <c r="C20" s="34">
        <f t="shared" si="0"/>
        <v>1.6759877977919814E-2</v>
      </c>
    </row>
    <row r="21" spans="1:3" x14ac:dyDescent="0.2">
      <c r="A21" s="17" t="s">
        <v>111</v>
      </c>
      <c r="B21" s="40">
        <v>888</v>
      </c>
      <c r="C21" s="34">
        <f t="shared" si="0"/>
        <v>1.6124346310284719E-2</v>
      </c>
    </row>
    <row r="22" spans="1:3" x14ac:dyDescent="0.2">
      <c r="A22" s="17" t="s">
        <v>109</v>
      </c>
      <c r="B22" s="40">
        <v>834</v>
      </c>
      <c r="C22" s="34">
        <f t="shared" si="0"/>
        <v>1.5143811737362E-2</v>
      </c>
    </row>
    <row r="23" spans="1:3" x14ac:dyDescent="0.2">
      <c r="A23" s="17" t="s">
        <v>113</v>
      </c>
      <c r="B23" s="40">
        <v>239</v>
      </c>
      <c r="C23" s="34">
        <f t="shared" si="0"/>
        <v>4.3397733875653686E-3</v>
      </c>
    </row>
    <row r="24" spans="1:3" x14ac:dyDescent="0.2">
      <c r="A24" s="17" t="s">
        <v>115</v>
      </c>
      <c r="B24" s="40">
        <v>176</v>
      </c>
      <c r="C24" s="34">
        <f t="shared" si="0"/>
        <v>3.1958163858221964E-3</v>
      </c>
    </row>
    <row r="25" spans="1:3" x14ac:dyDescent="0.2">
      <c r="A25" s="17" t="s">
        <v>114</v>
      </c>
      <c r="B25" s="40">
        <v>161</v>
      </c>
      <c r="C25" s="34">
        <f t="shared" si="0"/>
        <v>2.9234456711214412E-3</v>
      </c>
    </row>
    <row r="26" spans="1:3" x14ac:dyDescent="0.2">
      <c r="A26" s="17" t="s">
        <v>112</v>
      </c>
      <c r="B26" s="40">
        <v>153</v>
      </c>
      <c r="C26" s="34">
        <f t="shared" si="0"/>
        <v>2.778181289947705E-3</v>
      </c>
    </row>
    <row r="27" spans="1:3" x14ac:dyDescent="0.2">
      <c r="A27" s="17" t="s">
        <v>116</v>
      </c>
      <c r="B27" s="40">
        <v>121</v>
      </c>
      <c r="C27" s="34">
        <f t="shared" si="0"/>
        <v>2.1971237652527601E-3</v>
      </c>
    </row>
    <row r="28" spans="1:3" x14ac:dyDescent="0.2">
      <c r="A28" s="17" t="s">
        <v>119</v>
      </c>
      <c r="B28" s="40">
        <v>95</v>
      </c>
      <c r="C28" s="34">
        <f t="shared" si="0"/>
        <v>1.7250145264381175E-3</v>
      </c>
    </row>
    <row r="29" spans="1:3" x14ac:dyDescent="0.2">
      <c r="A29" s="17" t="s">
        <v>117</v>
      </c>
      <c r="B29" s="40">
        <v>87</v>
      </c>
      <c r="C29" s="34">
        <f t="shared" si="0"/>
        <v>1.5797501452643812E-3</v>
      </c>
    </row>
    <row r="30" spans="1:3" x14ac:dyDescent="0.2">
      <c r="A30" s="17" t="s">
        <v>120</v>
      </c>
      <c r="B30" s="40">
        <v>81</v>
      </c>
      <c r="C30" s="34">
        <f t="shared" si="0"/>
        <v>1.470801859384079E-3</v>
      </c>
    </row>
    <row r="31" spans="1:3" x14ac:dyDescent="0.2">
      <c r="A31" s="17" t="s">
        <v>118</v>
      </c>
      <c r="B31" s="40">
        <v>396</v>
      </c>
      <c r="C31" s="34">
        <f t="shared" si="0"/>
        <v>7.1905868680999423E-3</v>
      </c>
    </row>
    <row r="32" spans="1:3" x14ac:dyDescent="0.2">
      <c r="A32" s="17" t="s">
        <v>122</v>
      </c>
      <c r="B32" s="40">
        <v>60</v>
      </c>
      <c r="C32" s="34">
        <f t="shared" si="0"/>
        <v>1.0894828588030214E-3</v>
      </c>
    </row>
    <row r="33" spans="1:3" x14ac:dyDescent="0.2">
      <c r="A33" s="17" t="s">
        <v>124</v>
      </c>
      <c r="B33" s="40">
        <v>76</v>
      </c>
      <c r="C33" s="34">
        <f t="shared" si="0"/>
        <v>1.3800116211504939E-3</v>
      </c>
    </row>
    <row r="34" spans="1:3" x14ac:dyDescent="0.2">
      <c r="A34" s="17" t="s">
        <v>121</v>
      </c>
      <c r="B34" s="40">
        <v>238</v>
      </c>
      <c r="C34" s="34">
        <f t="shared" si="0"/>
        <v>4.3216153399186523E-3</v>
      </c>
    </row>
    <row r="35" spans="1:3" x14ac:dyDescent="0.2">
      <c r="A35" s="17" t="s">
        <v>125</v>
      </c>
      <c r="B35" s="40">
        <v>64</v>
      </c>
      <c r="C35" s="34">
        <f t="shared" si="0"/>
        <v>1.1621150493898896E-3</v>
      </c>
    </row>
    <row r="36" spans="1:3" x14ac:dyDescent="0.2">
      <c r="A36" s="17" t="s">
        <v>123</v>
      </c>
      <c r="B36" s="40">
        <v>55</v>
      </c>
      <c r="C36" s="34">
        <f t="shared" si="0"/>
        <v>9.9869262056943636E-4</v>
      </c>
    </row>
    <row r="37" spans="1:3" x14ac:dyDescent="0.2">
      <c r="A37" s="17" t="s">
        <v>128</v>
      </c>
      <c r="B37" s="40">
        <v>39</v>
      </c>
      <c r="C37" s="34">
        <f t="shared" si="0"/>
        <v>7.0816385822196402E-4</v>
      </c>
    </row>
    <row r="38" spans="1:3" x14ac:dyDescent="0.2">
      <c r="A38" s="17" t="s">
        <v>127</v>
      </c>
      <c r="B38" s="40">
        <v>39</v>
      </c>
      <c r="C38" s="34">
        <f t="shared" si="0"/>
        <v>7.0816385822196402E-4</v>
      </c>
    </row>
    <row r="39" spans="1:3" x14ac:dyDescent="0.2">
      <c r="A39" s="17" t="s">
        <v>126</v>
      </c>
      <c r="B39" s="40">
        <v>49</v>
      </c>
      <c r="C39" s="34">
        <f t="shared" si="0"/>
        <v>8.8974433468913419E-4</v>
      </c>
    </row>
    <row r="40" spans="1:3" x14ac:dyDescent="0.2">
      <c r="A40" s="17" t="s">
        <v>130</v>
      </c>
      <c r="B40" s="40">
        <v>31</v>
      </c>
      <c r="C40" s="34">
        <f t="shared" si="0"/>
        <v>5.628994770482278E-4</v>
      </c>
    </row>
    <row r="41" spans="1:3" x14ac:dyDescent="0.2">
      <c r="A41" s="17" t="s">
        <v>131</v>
      </c>
      <c r="B41" s="40">
        <v>27</v>
      </c>
      <c r="C41" s="34">
        <f t="shared" si="0"/>
        <v>4.9026728646135969E-4</v>
      </c>
    </row>
    <row r="42" spans="1:3" x14ac:dyDescent="0.2">
      <c r="A42" s="17" t="s">
        <v>133</v>
      </c>
      <c r="B42" s="40">
        <v>29</v>
      </c>
      <c r="C42" s="34">
        <f t="shared" si="0"/>
        <v>5.2658338175479375E-4</v>
      </c>
    </row>
    <row r="43" spans="1:3" x14ac:dyDescent="0.2">
      <c r="A43" s="17" t="s">
        <v>129</v>
      </c>
      <c r="B43" s="40">
        <v>22</v>
      </c>
      <c r="C43" s="34">
        <f t="shared" si="0"/>
        <v>3.9947704822777455E-4</v>
      </c>
    </row>
    <row r="44" spans="1:3" x14ac:dyDescent="0.2">
      <c r="A44" s="17" t="s">
        <v>132</v>
      </c>
      <c r="B44" s="40">
        <v>4</v>
      </c>
      <c r="C44" s="34">
        <f t="shared" si="0"/>
        <v>7.2632190586868097E-5</v>
      </c>
    </row>
    <row r="45" spans="1:3" x14ac:dyDescent="0.2">
      <c r="A45" s="17" t="s">
        <v>134</v>
      </c>
      <c r="B45" s="40">
        <v>16</v>
      </c>
      <c r="C45" s="34">
        <f t="shared" si="0"/>
        <v>2.9052876234747239E-4</v>
      </c>
    </row>
    <row r="46" spans="1:3" x14ac:dyDescent="0.2">
      <c r="A46" s="17" t="s">
        <v>135</v>
      </c>
      <c r="B46" s="40">
        <v>2</v>
      </c>
      <c r="C46" s="34">
        <f t="shared" si="0"/>
        <v>3.6316095293434049E-5</v>
      </c>
    </row>
    <row r="47" spans="1:3" x14ac:dyDescent="0.2">
      <c r="A47" s="38" t="s">
        <v>6</v>
      </c>
      <c r="B47" s="15">
        <f>SUM(B2:B46)</f>
        <v>55072</v>
      </c>
      <c r="C47" s="26">
        <f>SUM(C2:C46)</f>
        <v>0.99999999999999989</v>
      </c>
    </row>
    <row r="52" spans="1:3" x14ac:dyDescent="0.2">
      <c r="A52" s="52" t="s">
        <v>164</v>
      </c>
      <c r="B52" s="52"/>
      <c r="C52" s="16"/>
    </row>
    <row r="53" spans="1:3" ht="16" x14ac:dyDescent="0.2">
      <c r="A53" s="41" t="s">
        <v>136</v>
      </c>
      <c r="B53" s="23">
        <v>278</v>
      </c>
      <c r="C53" s="16"/>
    </row>
    <row r="54" spans="1:3" ht="16" x14ac:dyDescent="0.2">
      <c r="A54" s="41" t="s">
        <v>137</v>
      </c>
      <c r="B54" s="23">
        <v>1348</v>
      </c>
      <c r="C54" s="16"/>
    </row>
    <row r="55" spans="1:3" ht="16" x14ac:dyDescent="0.2">
      <c r="A55" s="41" t="s">
        <v>138</v>
      </c>
      <c r="B55" s="23">
        <v>53446</v>
      </c>
      <c r="C55" s="16"/>
    </row>
    <row r="56" spans="1:3" x14ac:dyDescent="0.2">
      <c r="A56" s="35" t="s">
        <v>6</v>
      </c>
      <c r="B56" s="15">
        <f>SUM(B53:B55)</f>
        <v>55072</v>
      </c>
      <c r="C56" s="16"/>
    </row>
    <row r="57" spans="1:3" x14ac:dyDescent="0.2">
      <c r="A57" s="1" t="s">
        <v>165</v>
      </c>
    </row>
  </sheetData>
  <sortState xmlns:xlrd2="http://schemas.microsoft.com/office/spreadsheetml/2017/richdata2" ref="A44:C46">
    <sortCondition descending="1" ref="B44"/>
  </sortState>
  <mergeCells count="1">
    <mergeCell ref="A52:B52"/>
  </mergeCells>
  <conditionalFormatting sqref="C2:C46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{9A0E42BC-13D7-4990-B00B-65769E0EE14A}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0E42BC-13D7-4990-B00B-65769E0EE1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C2:C46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G16"/>
  <sheetViews>
    <sheetView showGridLines="0" zoomScaleNormal="100" workbookViewId="0">
      <selection activeCell="D30" sqref="D30"/>
    </sheetView>
  </sheetViews>
  <sheetFormatPr baseColWidth="10" defaultColWidth="10.83203125" defaultRowHeight="15" x14ac:dyDescent="0.2"/>
  <cols>
    <col min="1" max="1" width="8.1640625" style="16" customWidth="1"/>
    <col min="2" max="2" width="50.1640625" style="16" bestFit="1" customWidth="1"/>
    <col min="3" max="3" width="11.83203125" style="16" bestFit="1" customWidth="1"/>
    <col min="4" max="4" width="14.33203125" style="16" customWidth="1"/>
    <col min="5" max="16384" width="10.83203125" style="16"/>
  </cols>
  <sheetData>
    <row r="1" spans="1:7" ht="16" x14ac:dyDescent="0.2">
      <c r="B1" s="36" t="s">
        <v>139</v>
      </c>
      <c r="C1" s="36" t="s">
        <v>1</v>
      </c>
      <c r="D1" s="14" t="s">
        <v>8</v>
      </c>
    </row>
    <row r="2" spans="1:7" x14ac:dyDescent="0.2">
      <c r="B2" s="37" t="s">
        <v>169</v>
      </c>
      <c r="C2" s="37">
        <v>918</v>
      </c>
      <c r="D2" s="34">
        <f>(C2/$C$13)*100%</f>
        <v>0.41576086956521741</v>
      </c>
    </row>
    <row r="3" spans="1:7" x14ac:dyDescent="0.2">
      <c r="B3" s="37" t="s">
        <v>155</v>
      </c>
      <c r="C3" s="37">
        <v>356</v>
      </c>
      <c r="D3" s="34">
        <f>(C3/$C$13)*100%</f>
        <v>0.16123188405797101</v>
      </c>
    </row>
    <row r="4" spans="1:7" x14ac:dyDescent="0.2">
      <c r="B4" s="37" t="s">
        <v>156</v>
      </c>
      <c r="C4" s="37">
        <v>265</v>
      </c>
      <c r="D4" s="34">
        <f>(C4/$C$13)*100%</f>
        <v>0.12001811594202899</v>
      </c>
    </row>
    <row r="5" spans="1:7" x14ac:dyDescent="0.2">
      <c r="B5" s="37" t="s">
        <v>157</v>
      </c>
      <c r="C5" s="37">
        <v>155</v>
      </c>
      <c r="D5" s="34">
        <f>(C5/$C$13)*100%</f>
        <v>7.0199275362318847E-2</v>
      </c>
    </row>
    <row r="6" spans="1:7" x14ac:dyDescent="0.2">
      <c r="B6" s="37" t="s">
        <v>158</v>
      </c>
      <c r="C6" s="37">
        <v>116</v>
      </c>
      <c r="D6" s="34">
        <f>(C6/$C$13)*100%</f>
        <v>5.2536231884057968E-2</v>
      </c>
    </row>
    <row r="7" spans="1:7" x14ac:dyDescent="0.2">
      <c r="B7" s="37" t="s">
        <v>159</v>
      </c>
      <c r="C7" s="37">
        <v>100</v>
      </c>
      <c r="D7" s="34">
        <f>(C7/$C$13)*100%</f>
        <v>4.5289855072463768E-2</v>
      </c>
    </row>
    <row r="8" spans="1:7" x14ac:dyDescent="0.2">
      <c r="B8" s="37" t="s">
        <v>160</v>
      </c>
      <c r="C8" s="37">
        <v>32</v>
      </c>
      <c r="D8" s="34">
        <f>(C8/$C$13)*100%</f>
        <v>1.4492753623188406E-2</v>
      </c>
    </row>
    <row r="9" spans="1:7" x14ac:dyDescent="0.2">
      <c r="B9" s="37" t="s">
        <v>161</v>
      </c>
      <c r="C9" s="37">
        <v>37</v>
      </c>
      <c r="D9" s="34">
        <f>(C9/$C$13)*100%</f>
        <v>1.6757246376811596E-2</v>
      </c>
    </row>
    <row r="10" spans="1:7" x14ac:dyDescent="0.2">
      <c r="B10" s="37" t="s">
        <v>168</v>
      </c>
      <c r="C10" s="37">
        <v>199</v>
      </c>
      <c r="D10" s="34">
        <f>(C10/$C$13)*100%</f>
        <v>9.0126811594202896E-2</v>
      </c>
    </row>
    <row r="11" spans="1:7" x14ac:dyDescent="0.2">
      <c r="B11" s="37" t="s">
        <v>162</v>
      </c>
      <c r="C11" s="37">
        <v>18</v>
      </c>
      <c r="D11" s="34">
        <f>(C11/$C$13)*100%</f>
        <v>8.152173913043478E-3</v>
      </c>
    </row>
    <row r="12" spans="1:7" x14ac:dyDescent="0.2">
      <c r="B12" s="37" t="s">
        <v>163</v>
      </c>
      <c r="C12" s="37">
        <v>12</v>
      </c>
      <c r="D12" s="34">
        <f>(C12/$C$13)*100%</f>
        <v>5.434782608695652E-3</v>
      </c>
    </row>
    <row r="13" spans="1:7" x14ac:dyDescent="0.2">
      <c r="B13" s="38" t="s">
        <v>6</v>
      </c>
      <c r="C13" s="38">
        <f>SUM(C2:C12)</f>
        <v>2208</v>
      </c>
      <c r="D13" s="26">
        <f>SUM(D2:D12)</f>
        <v>1</v>
      </c>
    </row>
    <row r="14" spans="1:7" x14ac:dyDescent="0.2">
      <c r="A14" s="1" t="s">
        <v>165</v>
      </c>
    </row>
    <row r="16" spans="1:7" x14ac:dyDescent="0.2">
      <c r="G16" s="10"/>
    </row>
  </sheetData>
  <conditionalFormatting sqref="D2:D12">
    <cfRule type="dataBar" priority="28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{B7BC9945-F590-4519-B49F-BDFA6B3A195C}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BC9945-F590-4519-B49F-BDFA6B3A19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D2:D12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F9"/>
  <sheetViews>
    <sheetView showGridLines="0" tabSelected="1" zoomScaleNormal="100" workbookViewId="0">
      <selection activeCell="J19" sqref="J19"/>
    </sheetView>
  </sheetViews>
  <sheetFormatPr baseColWidth="10" defaultColWidth="10.83203125" defaultRowHeight="15" x14ac:dyDescent="0.2"/>
  <cols>
    <col min="1" max="1" width="5" style="2" bestFit="1" customWidth="1"/>
    <col min="2" max="2" width="50.83203125" style="1" bestFit="1" customWidth="1"/>
    <col min="3" max="3" width="16.5" style="1" bestFit="1" customWidth="1"/>
    <col min="4" max="4" width="7.83203125" style="1" bestFit="1" customWidth="1"/>
    <col min="5" max="5" width="6.83203125" style="2" bestFit="1" customWidth="1"/>
    <col min="6" max="6" width="4" style="2" customWidth="1"/>
    <col min="7" max="7" width="5.33203125" style="1" customWidth="1"/>
    <col min="8" max="8" width="29.5" style="1" customWidth="1"/>
    <col min="9" max="16384" width="10.83203125" style="1"/>
  </cols>
  <sheetData>
    <row r="1" spans="1:6" ht="32" x14ac:dyDescent="0.2">
      <c r="A1" s="14" t="s">
        <v>140</v>
      </c>
      <c r="B1" s="14" t="s">
        <v>141</v>
      </c>
      <c r="C1" s="14" t="s">
        <v>142</v>
      </c>
      <c r="D1" s="14" t="s">
        <v>143</v>
      </c>
      <c r="E1" s="14" t="s">
        <v>144</v>
      </c>
      <c r="F1" s="1"/>
    </row>
    <row r="2" spans="1:6" x14ac:dyDescent="0.2">
      <c r="A2" s="25">
        <v>1</v>
      </c>
      <c r="B2" s="43" t="s">
        <v>93</v>
      </c>
      <c r="C2" s="44">
        <v>5684</v>
      </c>
      <c r="D2" s="25">
        <v>1</v>
      </c>
      <c r="E2" s="25">
        <v>5</v>
      </c>
    </row>
    <row r="3" spans="1:6" x14ac:dyDescent="0.2">
      <c r="A3" s="25">
        <v>2</v>
      </c>
      <c r="B3" s="43" t="s">
        <v>95</v>
      </c>
      <c r="C3" s="44">
        <v>4594</v>
      </c>
      <c r="D3" s="25">
        <v>1</v>
      </c>
      <c r="E3" s="25">
        <v>3</v>
      </c>
    </row>
    <row r="4" spans="1:6" x14ac:dyDescent="0.2">
      <c r="A4" s="58">
        <v>3</v>
      </c>
      <c r="B4" s="59" t="s">
        <v>105</v>
      </c>
      <c r="C4" s="60">
        <v>1281</v>
      </c>
      <c r="D4" s="61">
        <v>1</v>
      </c>
      <c r="E4" s="61">
        <v>3</v>
      </c>
    </row>
    <row r="5" spans="1:6" x14ac:dyDescent="0.2">
      <c r="A5" s="58">
        <v>4</v>
      </c>
      <c r="B5" s="59" t="s">
        <v>109</v>
      </c>
      <c r="C5" s="60">
        <v>834</v>
      </c>
      <c r="D5" s="58">
        <v>1</v>
      </c>
      <c r="E5" s="58">
        <v>3</v>
      </c>
    </row>
    <row r="6" spans="1:6" x14ac:dyDescent="0.2">
      <c r="A6" s="1"/>
      <c r="B6" s="38" t="s">
        <v>145</v>
      </c>
      <c r="C6" s="15">
        <f>SUM(C2:C5)</f>
        <v>12393</v>
      </c>
      <c r="E6" s="1"/>
      <c r="F6" s="1"/>
    </row>
    <row r="9" spans="1:6" x14ac:dyDescent="0.2">
      <c r="A9" s="1" t="s">
        <v>165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a b a 4 c 7 6 - 1 3 d c - 4 6 1 a - b 5 7 d - 6 f b f 8 f d 9 8 d 9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 2 4 . 8 4 3 7 9 2 2 5 4 2 0 7 9 1 6 < / L a t i t u d e > < L o n g i t u d e > - 9 1 . 7 9 9 0 5 6 1 6 2 3 0 3 1 7 4 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 G u i d = " 3 9 3 b c e a f - a 8 1 5 - 4 c 8 d - b 9 4 f - c 6 9 a 8 e e 9 f 2 0 c "   R e v = " 2 "   R e v G u i d = " 0 1 6 2 3 1 a f - d d 3 9 - 4 a e b - a 8 2 9 - 6 2 3 d 0 a 8 7 a 4 9 3 " 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7 8 A 7 C A 6 9 - 7 0 4 B - 4 B 6 E - 9 7 9 5 - F 4 B F 6 9 9 6 5 D B F } "   T o u r I d = " 5 d 2 e 5 b 2 a - 0 9 e 9 - 4 7 6 4 - 9 b 4 6 - 7 a 9 8 d a e 6 a 2 9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T o u r > < / T o u r s > < / V i s u a l i z a t i o n > 
</file>

<file path=customXml/item3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W 3 2 / a M B D H / 5 U o U h 9 x / C N 2 b E R A L R o V E n 1 p p W q v H j E Q L c Q o d o D u X 9 v D / q T 9 C 7 u U F L V s 0 i I 0 J v G U O H c X f 3 0 f n e 9 + f v 8 x G O 3 X R b A 1 l c t t m Y Y E 4 T A w 5 d x m e b l M w 9 o v e j I c D Q d 3 s J x p P 7 P l W M 9 X J o C g 0 v X 3 L k v D l f e b f h T t d j u 0 Y 8 h W y 4 h i T K L P D 7 M n 8 F z r 8 O i c / 9 2 5 l 5 f O 6 3 J u w u F g 6 g 6 R x 6 h 1 P q + s s w u P M u 0 1 2 u a u 1 k X + T X u Q j p b G s i x q 9 E N k 8 D U N R 3 N b l 7 5 6 e T T L 5 m h j W 9 j 1 l 1 y D + V k X t Q l W 8 z T 0 V d 3 s d G / s o 3 G 2 q J s / u Z N 1 U P g 0 Z E h h k S R C Y Y 6 5 k i T m Y V B A v n o J Q 1 g y q a i k l A o u K B g M B I z f b w 5 b T G y 1 1 t 6 b 7 D b L K u P c 8 E 3 P I P r N N G h 9 J r k p M p D j f A X p D / Y u 7 5 d 5 0 a o O o v 9 p e C f 3 o G Y 4 i E 5 U R h + y C P Y P a z h G 9 J p 3 e E 7 / T O i T 2 + i b M b u 5 I 2 d C i j F i C h M K d J Q S W D H Z Q m K I 8 5 g p + J g Q x Q R m X S E 9 b X R e X g m h V u v F 8 E w 9 F N u 5 Z I A A 5 Z x j G V M q O e H i Q I Z Q R A T c F p i x R F L F V c f i a b S 8 X A m X V u v F u E w q u C / P B i O Q o J B 7 o a i g Q n F G D m A o i g E X l 1 g Q q K W E k b g j m V c 1 5 k r Q v I m 9 G J v b A h p g e S 4 c D t 1 M M S p x o i h l A t 7 a q o F 7 T m I K P U f R m A v M u 1 5 n 9 w a a U H k t h X N U e z E 8 D 7 b I 9 P Y E z 0 I X r t t Q E C e I Y m j 7 W B G R x B L H S V s 8 E s W C Y 0 x h V I B 2 w y n r W D y N H r v V V 1 I 9 R 7 X / h E 8 0 b U a E k z l z + A u l S R J d o g o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Props1.xml><?xml version="1.0" encoding="utf-8"?>
<ds:datastoreItem xmlns:ds="http://schemas.openxmlformats.org/officeDocument/2006/customXml" ds:itemID="{78A7CA69-704B-4B6E-9795-F4BF69965DBF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38AF5F69-BBC5-4C84-85E1-CB6899347C37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CA128EAE-852F-42BF-BA1D-D57C0B4BA2BE}">
  <ds:schemaRefs>
    <ds:schemaRef ds:uri="http://www.w3.org/2001/XMLSchema"/>
    <ds:schemaRef ds:uri="http://microsoft.data.visualization.Client.Excel.LState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Nivel</vt:lpstr>
      <vt:lpstr>División</vt:lpstr>
      <vt:lpstr>Género</vt:lpstr>
      <vt:lpstr>Edad</vt:lpstr>
      <vt:lpstr>Estado</vt:lpstr>
      <vt:lpstr>Lengua Indígena</vt:lpstr>
      <vt:lpstr>Programa Educativo</vt:lpstr>
      <vt:lpstr>Discapacidad</vt:lpstr>
      <vt:lpstr>CIEES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 Mazzei</dc:creator>
  <cp:keywords/>
  <dc:description/>
  <cp:lastModifiedBy>Arturo Martínez G</cp:lastModifiedBy>
  <cp:revision/>
  <dcterms:created xsi:type="dcterms:W3CDTF">2017-12-07T00:10:00Z</dcterms:created>
  <dcterms:modified xsi:type="dcterms:W3CDTF">2023-09-15T04:13:51Z</dcterms:modified>
  <cp:category/>
  <cp:contentStatus/>
</cp:coreProperties>
</file>